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9270" activeTab="3"/>
  </bookViews>
  <sheets>
    <sheet name="Оглавл." sheetId="1" r:id="rId1"/>
    <sheet name="АлфавитДиграфы" sheetId="2" r:id="rId2"/>
    <sheet name="Друзья" sheetId="3" r:id="rId3"/>
    <sheet name="ЧередМестГлаг" sheetId="4" r:id="rId4"/>
  </sheets>
  <externalReferences>
    <externalReference r:id="rId7"/>
  </externalReferences>
  <definedNames>
    <definedName name="_xlfn.BAHTTEXT" hidden="1">#NAME?</definedName>
    <definedName name="_xlnm._FilterDatabase" localSheetId="1" hidden="1">'АлфавитДиграфы'!$A$1:$J$70</definedName>
    <definedName name="_xlnm._FilterDatabase" localSheetId="2" hidden="1">'Друзья'!$A$1:$G$66</definedName>
    <definedName name="_xlnm._FilterDatabase" localSheetId="3" hidden="1">'ЧередМестГлаг'!$A$1:$A$141</definedName>
    <definedName name="Z_1BC41D76_3850_4F4B_99B4_D41C901E6D3D_.wvu.Cols" localSheetId="1" hidden="1">'АлфавитДиграфы'!$L:$N,'АлфавитДиграфы'!$P:$IV</definedName>
    <definedName name="Z_1BC41D76_3850_4F4B_99B4_D41C901E6D3D_.wvu.Cols" localSheetId="2" hidden="1">'Друзья'!$F:$F,'Друзья'!$K:$IV</definedName>
    <definedName name="Z_1BC41D76_3850_4F4B_99B4_D41C901E6D3D_.wvu.Cols" localSheetId="0" hidden="1">'Оглавл.'!$P:$IV</definedName>
    <definedName name="Z_1BC41D76_3850_4F4B_99B4_D41C901E6D3D_.wvu.Cols" localSheetId="3" hidden="1">'ЧередМестГлаг'!$U:$IV</definedName>
    <definedName name="Z_1BC41D76_3850_4F4B_99B4_D41C901E6D3D_.wvu.FilterData" localSheetId="1" hidden="1">'АлфавитДиграфы'!$A$1:$D$161</definedName>
    <definedName name="Z_1BC41D76_3850_4F4B_99B4_D41C901E6D3D_.wvu.FilterData" localSheetId="2" hidden="1">'Друзья'!$A$1:$G$66</definedName>
    <definedName name="Z_1BC41D76_3850_4F4B_99B4_D41C901E6D3D_.wvu.FilterData" localSheetId="3" hidden="1">'ЧередМестГлаг'!$A$1:$A$141</definedName>
    <definedName name="Z_1BC41D76_3850_4F4B_99B4_D41C901E6D3D_.wvu.Rows" localSheetId="1" hidden="1">'АлфавитДиграфы'!$163:$65536</definedName>
    <definedName name="Z_1BC41D76_3850_4F4B_99B4_D41C901E6D3D_.wvu.Rows" localSheetId="2" hidden="1">'Друзья'!$67:$65536</definedName>
    <definedName name="Z_1BC41D76_3850_4F4B_99B4_D41C901E6D3D_.wvu.Rows" localSheetId="0" hidden="1">'Оглавл.'!$58:$65536,'Оглавл.'!$55:$57</definedName>
    <definedName name="Z_1BC41D76_3850_4F4B_99B4_D41C901E6D3D_.wvu.Rows" localSheetId="3" hidden="1">'ЧередМестГлаг'!$142:$65536</definedName>
  </definedNames>
  <calcPr fullCalcOnLoad="1"/>
</workbook>
</file>

<file path=xl/sharedStrings.xml><?xml version="1.0" encoding="utf-8"?>
<sst xmlns="http://schemas.openxmlformats.org/spreadsheetml/2006/main" count="2049" uniqueCount="1398">
  <si>
    <t>Содержание курса</t>
  </si>
  <si>
    <t>Урок</t>
  </si>
  <si>
    <t xml:space="preserve">Алфавит. Диграфы. </t>
  </si>
  <si>
    <t>1 ролик</t>
  </si>
  <si>
    <t>Буквосочетания. Произношение</t>
  </si>
  <si>
    <t>2 ролик</t>
  </si>
  <si>
    <t>"Ложные друзья". Чередования. Часть 1</t>
  </si>
  <si>
    <t>3 ролик</t>
  </si>
  <si>
    <t>Чередования. Часть 2</t>
  </si>
  <si>
    <t>4 ролик</t>
  </si>
  <si>
    <t>Местоимения</t>
  </si>
  <si>
    <t>5 ролик</t>
  </si>
  <si>
    <t>Глаголы Быть Иметь Мочь</t>
  </si>
  <si>
    <t>6 ролик</t>
  </si>
  <si>
    <t>Существительные женского рода.</t>
  </si>
  <si>
    <t>7 ролик</t>
  </si>
  <si>
    <t>Существительные среднего рода.</t>
  </si>
  <si>
    <t>8 ролик</t>
  </si>
  <si>
    <t>Существительные мужского рода. Часть 1</t>
  </si>
  <si>
    <t>Имен. падеж</t>
  </si>
  <si>
    <t>9 ролик</t>
  </si>
  <si>
    <t>Существительные мужского рода. Часть 2</t>
  </si>
  <si>
    <t>Вин. и Дат. падежи</t>
  </si>
  <si>
    <t>10 ролик</t>
  </si>
  <si>
    <t>Существительные мужского рода. Часть 3</t>
  </si>
  <si>
    <t>Твор. и Предл. падежи</t>
  </si>
  <si>
    <t>11 ролик</t>
  </si>
  <si>
    <t>Существительные мужского рода. Часть 4</t>
  </si>
  <si>
    <t>Род. падеж</t>
  </si>
  <si>
    <t>12 ролик</t>
  </si>
  <si>
    <t>Прилагательные. Часть 1</t>
  </si>
  <si>
    <t>Ед. число</t>
  </si>
  <si>
    <t>Прилагательные. Часть 2</t>
  </si>
  <si>
    <t>Мн. Число</t>
  </si>
  <si>
    <t>Тест</t>
  </si>
  <si>
    <t>Cтепени сравнения прилагательных</t>
  </si>
  <si>
    <t>Наречия и их степени сравнения</t>
  </si>
  <si>
    <t>Предлоги</t>
  </si>
  <si>
    <t xml:space="preserve">Глаголы. Часть </t>
  </si>
  <si>
    <t xml:space="preserve">Настоящее время. </t>
  </si>
  <si>
    <t>Прошедшее время</t>
  </si>
  <si>
    <t>Будущее время</t>
  </si>
  <si>
    <t>Нерегулярные и безличные</t>
  </si>
  <si>
    <t>Повелительное наклонение</t>
  </si>
  <si>
    <t>Сослагательное наклонение</t>
  </si>
  <si>
    <t>Причастия и деепричастия</t>
  </si>
  <si>
    <t>Числительные</t>
  </si>
  <si>
    <t xml:space="preserve">Часть 1 </t>
  </si>
  <si>
    <t>Часть 2</t>
  </si>
  <si>
    <t>Часть 3</t>
  </si>
  <si>
    <t>Часть 4</t>
  </si>
  <si>
    <t>Звательный падеж</t>
  </si>
  <si>
    <t>Приложение</t>
  </si>
  <si>
    <t>Словарь. 1000 самых употребительных слов. Викисловарь</t>
  </si>
  <si>
    <t>Правила польского правописания. Текстовая часть</t>
  </si>
  <si>
    <t>Правила польской пунктуации. Текстовая часть</t>
  </si>
  <si>
    <t>Буква</t>
  </si>
  <si>
    <t>Звук</t>
  </si>
  <si>
    <t>Применение</t>
  </si>
  <si>
    <t>Транскрипция</t>
  </si>
  <si>
    <t>Другие слова</t>
  </si>
  <si>
    <t>Черты</t>
  </si>
  <si>
    <t>чередование с</t>
  </si>
  <si>
    <t>латинские</t>
  </si>
  <si>
    <t>двойняшки</t>
  </si>
  <si>
    <t>Aa</t>
  </si>
  <si>
    <t>а</t>
  </si>
  <si>
    <t>matka</t>
  </si>
  <si>
    <t>матка</t>
  </si>
  <si>
    <t>Ala, mapa, kartka</t>
  </si>
  <si>
    <t>твердая</t>
  </si>
  <si>
    <t>гласная</t>
  </si>
  <si>
    <t>e</t>
  </si>
  <si>
    <t xml:space="preserve">ara </t>
  </si>
  <si>
    <t xml:space="preserve">ара </t>
  </si>
  <si>
    <t>польские</t>
  </si>
  <si>
    <t>Ą ą</t>
  </si>
  <si>
    <t>dąb</t>
  </si>
  <si>
    <t>kąt, stąd, gołąb</t>
  </si>
  <si>
    <t>носовая</t>
  </si>
  <si>
    <t>ę</t>
  </si>
  <si>
    <t>нечередующаяся</t>
  </si>
  <si>
    <t>Bb</t>
  </si>
  <si>
    <t>б</t>
  </si>
  <si>
    <t>barka</t>
  </si>
  <si>
    <t>барка</t>
  </si>
  <si>
    <t xml:space="preserve">bar, banan, brаt </t>
  </si>
  <si>
    <t>звонкая</t>
  </si>
  <si>
    <t>согласная</t>
  </si>
  <si>
    <t>может быть мягкой, если после нее мягкая согласная  - билет - bilet</t>
  </si>
  <si>
    <t xml:space="preserve">budzi </t>
  </si>
  <si>
    <t xml:space="preserve">будит </t>
  </si>
  <si>
    <t>чередующаяся</t>
  </si>
  <si>
    <t>Cc</t>
  </si>
  <si>
    <t>ц</t>
  </si>
  <si>
    <t>cudo</t>
  </si>
  <si>
    <t>цудо</t>
  </si>
  <si>
    <t>co, cela, owoce</t>
  </si>
  <si>
    <t>всегда только Ц. Иного звука нет</t>
  </si>
  <si>
    <t>k</t>
  </si>
  <si>
    <t xml:space="preserve">cara, </t>
  </si>
  <si>
    <t xml:space="preserve">царя, </t>
  </si>
  <si>
    <t>чь</t>
  </si>
  <si>
    <t>bić</t>
  </si>
  <si>
    <t>бичь</t>
  </si>
  <si>
    <t>być, żyć, spać</t>
  </si>
  <si>
    <t>мягкая</t>
  </si>
  <si>
    <t>В конце слова - глагол в инфинитиве - русское -ть (сложность с -ść - zejść, zjeść, znijść)</t>
  </si>
  <si>
    <t>c</t>
  </si>
  <si>
    <t>Dd</t>
  </si>
  <si>
    <t>д</t>
  </si>
  <si>
    <t>duet</t>
  </si>
  <si>
    <t>дуэт</t>
  </si>
  <si>
    <t>dom, drewno, dywan</t>
  </si>
  <si>
    <t>может быть мягкой. В падежах меняется на dzi.</t>
  </si>
  <si>
    <t>dz</t>
  </si>
  <si>
    <t xml:space="preserve">durne </t>
  </si>
  <si>
    <t xml:space="preserve">глупое </t>
  </si>
  <si>
    <t>Ee</t>
  </si>
  <si>
    <t>э</t>
  </si>
  <si>
    <t>Europa</t>
  </si>
  <si>
    <t>эуропа</t>
  </si>
  <si>
    <t>Ewa, legenda</t>
  </si>
  <si>
    <t>a</t>
  </si>
  <si>
    <t xml:space="preserve">emu </t>
  </si>
  <si>
    <t>эму</t>
  </si>
  <si>
    <t>Ę ę</t>
  </si>
  <si>
    <t>bębnić</t>
  </si>
  <si>
    <t>sędzia, dęty</t>
  </si>
  <si>
    <t>ą</t>
  </si>
  <si>
    <t>Ff</t>
  </si>
  <si>
    <t>ф</t>
  </si>
  <si>
    <t>forma</t>
  </si>
  <si>
    <t>форма</t>
  </si>
  <si>
    <t>film, fotel, flirt</t>
  </si>
  <si>
    <t>глухая</t>
  </si>
  <si>
    <t>может быть мягкой и твердой.</t>
  </si>
  <si>
    <t>fika,</t>
  </si>
  <si>
    <t>брыкается,</t>
  </si>
  <si>
    <t>Gg</t>
  </si>
  <si>
    <t>г</t>
  </si>
  <si>
    <t>gnać</t>
  </si>
  <si>
    <t>гначь</t>
  </si>
  <si>
    <t>Gniezno, guma</t>
  </si>
  <si>
    <t>Эквивалент русской Г, но не южно-руской или украинской гэ.</t>
  </si>
  <si>
    <t xml:space="preserve">gna </t>
  </si>
  <si>
    <t>мчится</t>
  </si>
  <si>
    <t>Hh</t>
  </si>
  <si>
    <t>hymn</t>
  </si>
  <si>
    <t>хымн</t>
  </si>
  <si>
    <t>honor, humor, herb</t>
  </si>
  <si>
    <t xml:space="preserve">В русском эквивалента нет. Чаще всего передается звуком Г. </t>
  </si>
  <si>
    <t xml:space="preserve">hiena </t>
  </si>
  <si>
    <t xml:space="preserve">гиена </t>
  </si>
  <si>
    <t>Ii</t>
  </si>
  <si>
    <t>и</t>
  </si>
  <si>
    <t>lipa</t>
  </si>
  <si>
    <t>липа</t>
  </si>
  <si>
    <t>iwa, pilot, pić</t>
  </si>
  <si>
    <t>Может быть слогом, если между согласными. Не произносится между согласной и гласной - cia, się, zie и т.п. Никогда не бывает сочетания rie, ria…</t>
  </si>
  <si>
    <t xml:space="preserve">i </t>
  </si>
  <si>
    <t xml:space="preserve">и </t>
  </si>
  <si>
    <t>Jj</t>
  </si>
  <si>
    <t>й</t>
  </si>
  <si>
    <t>jest</t>
  </si>
  <si>
    <t>йест</t>
  </si>
  <si>
    <t>jesień, maj, jajo</t>
  </si>
  <si>
    <t>разделительная</t>
  </si>
  <si>
    <t>i</t>
  </si>
  <si>
    <t xml:space="preserve">jenot </t>
  </si>
  <si>
    <t>Kk</t>
  </si>
  <si>
    <t>к</t>
  </si>
  <si>
    <t>kat</t>
  </si>
  <si>
    <t>кат</t>
  </si>
  <si>
    <t>kontrakt, korek</t>
  </si>
  <si>
    <t>в падежах чередуется с буквой -с.</t>
  </si>
  <si>
    <t xml:space="preserve">krokiem </t>
  </si>
  <si>
    <t xml:space="preserve">шагом </t>
  </si>
  <si>
    <t>Ll</t>
  </si>
  <si>
    <t>tylko</t>
  </si>
  <si>
    <t>тылько</t>
  </si>
  <si>
    <t>lalka, lody</t>
  </si>
  <si>
    <t>После нее не может быть никогда буквы -y. Чередуется с ł.</t>
  </si>
  <si>
    <t>ł</t>
  </si>
  <si>
    <t>lunatyka,</t>
  </si>
  <si>
    <t>лунатика,</t>
  </si>
  <si>
    <t>Ł ł</t>
  </si>
  <si>
    <t>łaska</t>
  </si>
  <si>
    <t>уаска</t>
  </si>
  <si>
    <t>był, ławka, łyżwy</t>
  </si>
  <si>
    <t>После нее не может быть никогда буквы -i. Чередуется с l.</t>
  </si>
  <si>
    <t>l</t>
  </si>
  <si>
    <t xml:space="preserve">łypie </t>
  </si>
  <si>
    <t>бросает взор</t>
  </si>
  <si>
    <t>Mm</t>
  </si>
  <si>
    <t>м</t>
  </si>
  <si>
    <t>minuta</t>
  </si>
  <si>
    <t>минута</t>
  </si>
  <si>
    <t>makaron, model</t>
  </si>
  <si>
    <t xml:space="preserve">mors </t>
  </si>
  <si>
    <t xml:space="preserve">морж </t>
  </si>
  <si>
    <t>Nn</t>
  </si>
  <si>
    <t>н</t>
  </si>
  <si>
    <t>nota</t>
  </si>
  <si>
    <t>нота</t>
  </si>
  <si>
    <t>noc, noga, modny</t>
  </si>
  <si>
    <t>в ряде слов может удваиваться - inny</t>
  </si>
  <si>
    <t xml:space="preserve">na </t>
  </si>
  <si>
    <t xml:space="preserve">на </t>
  </si>
  <si>
    <t>Ń  ń</t>
  </si>
  <si>
    <t>нь</t>
  </si>
  <si>
    <t>koń</t>
  </si>
  <si>
    <t>конь</t>
  </si>
  <si>
    <t>tańczyć, kończyć</t>
  </si>
  <si>
    <t>никогда в начале слова.</t>
  </si>
  <si>
    <t>ń</t>
  </si>
  <si>
    <t>Oo</t>
  </si>
  <si>
    <t xml:space="preserve">о </t>
  </si>
  <si>
    <t>robić</t>
  </si>
  <si>
    <t>робичь</t>
  </si>
  <si>
    <t>moda, ton, Ola</t>
  </si>
  <si>
    <t>эквивалент русской О. Чередуется с ó.</t>
  </si>
  <si>
    <t>ó</t>
  </si>
  <si>
    <t xml:space="preserve">osę, </t>
  </si>
  <si>
    <t xml:space="preserve">осу, </t>
  </si>
  <si>
    <t>у</t>
  </si>
  <si>
    <t>córa</t>
  </si>
  <si>
    <t>цура</t>
  </si>
  <si>
    <t>Bóg, lód, róg</t>
  </si>
  <si>
    <t>читается только как русское У. Чередуется с О в открытом слоге.</t>
  </si>
  <si>
    <t>o</t>
  </si>
  <si>
    <t>Pp</t>
  </si>
  <si>
    <t>п</t>
  </si>
  <si>
    <t>pora</t>
  </si>
  <si>
    <t>пора</t>
  </si>
  <si>
    <t>Polak, papuga, pincet</t>
  </si>
  <si>
    <t xml:space="preserve">pstry </t>
  </si>
  <si>
    <t xml:space="preserve">пестрый </t>
  </si>
  <si>
    <t>Rr</t>
  </si>
  <si>
    <t>р</t>
  </si>
  <si>
    <t>ropa</t>
  </si>
  <si>
    <t>ропа</t>
  </si>
  <si>
    <t>rower, refren</t>
  </si>
  <si>
    <t>rz</t>
  </si>
  <si>
    <t xml:space="preserve">rak </t>
  </si>
  <si>
    <t xml:space="preserve">рак </t>
  </si>
  <si>
    <t>Ss</t>
  </si>
  <si>
    <t>с</t>
  </si>
  <si>
    <t>stół</t>
  </si>
  <si>
    <t>sąd, sen, stary</t>
  </si>
  <si>
    <t>эквивалент русской С. Чередуется с -ś.</t>
  </si>
  <si>
    <t>ś</t>
  </si>
  <si>
    <t xml:space="preserve">sadzi </t>
  </si>
  <si>
    <t xml:space="preserve">сажает </t>
  </si>
  <si>
    <t>щь</t>
  </si>
  <si>
    <t>ślad</t>
  </si>
  <si>
    <t>щьляд</t>
  </si>
  <si>
    <t>środa, dziś, jeść</t>
  </si>
  <si>
    <t>эквивалента русской буквы -нет. После нее никогда - i, j.</t>
  </si>
  <si>
    <t>s</t>
  </si>
  <si>
    <t>Tt</t>
  </si>
  <si>
    <t>т</t>
  </si>
  <si>
    <t>tamten</t>
  </si>
  <si>
    <t>тамтэн</t>
  </si>
  <si>
    <t>kot, ten, talent</t>
  </si>
  <si>
    <t>Твердая. Мягкость вызывает чередование с -cie, -cia, ciu…</t>
  </si>
  <si>
    <t>ć</t>
  </si>
  <si>
    <t>tuje,</t>
  </si>
  <si>
    <t>туи,</t>
  </si>
  <si>
    <t>Uu</t>
  </si>
  <si>
    <t>puchar</t>
  </si>
  <si>
    <t>пухар</t>
  </si>
  <si>
    <t>urlop, uroda</t>
  </si>
  <si>
    <t>Эквивалент русской У. Когда пишем U, а когда ó , проверяем через русский.</t>
  </si>
  <si>
    <t xml:space="preserve">upiór </t>
  </si>
  <si>
    <t xml:space="preserve">упырь </t>
  </si>
  <si>
    <t>Ww</t>
  </si>
  <si>
    <t>в</t>
  </si>
  <si>
    <t>wojsko</t>
  </si>
  <si>
    <t>войско</t>
  </si>
  <si>
    <t>Warszawa, wideo</t>
  </si>
  <si>
    <t>Эквивалент русской В. Может быть мягкой и твердой.</t>
  </si>
  <si>
    <t xml:space="preserve">woła </t>
  </si>
  <si>
    <t xml:space="preserve">зовет </t>
  </si>
  <si>
    <t>Yy</t>
  </si>
  <si>
    <t>ы</t>
  </si>
  <si>
    <t>wydać</t>
  </si>
  <si>
    <t>выдачь</t>
  </si>
  <si>
    <t>czarny, chmury</t>
  </si>
  <si>
    <t>нет польских слов с этой буквой в начале. Yachting, yard, yeti.</t>
  </si>
  <si>
    <t xml:space="preserve">yeti, </t>
  </si>
  <si>
    <t>йетти,</t>
  </si>
  <si>
    <t>Zz</t>
  </si>
  <si>
    <t>з</t>
  </si>
  <si>
    <t>zapomnieć</t>
  </si>
  <si>
    <t>запомнечь</t>
  </si>
  <si>
    <t>zamek, zabawka</t>
  </si>
  <si>
    <t>Всегда твердая. Эквивалент русской твердой З. Мягкость с буквой -i. zie.</t>
  </si>
  <si>
    <t>ź</t>
  </si>
  <si>
    <t xml:space="preserve">zaś </t>
  </si>
  <si>
    <t xml:space="preserve">но </t>
  </si>
  <si>
    <t>жь</t>
  </si>
  <si>
    <t>źle</t>
  </si>
  <si>
    <t>жьле</t>
  </si>
  <si>
    <t>źródło, źiarno</t>
  </si>
  <si>
    <t>z</t>
  </si>
  <si>
    <t xml:space="preserve">źrebak </t>
  </si>
  <si>
    <t xml:space="preserve">жеребенок </t>
  </si>
  <si>
    <t>ж</t>
  </si>
  <si>
    <t>żart</t>
  </si>
  <si>
    <t>жарт</t>
  </si>
  <si>
    <t>mąż, życie, żona</t>
  </si>
  <si>
    <t>эквивалент русской Ж. (жи-ши) После нее никогда - i, j, кроме чужих слов</t>
  </si>
  <si>
    <t>żongluje!</t>
  </si>
  <si>
    <t>жонглирует!</t>
  </si>
  <si>
    <t>Диграфы - буквосочетания, дающие один звук.</t>
  </si>
  <si>
    <t>Сравни</t>
  </si>
  <si>
    <t>Посмотреть в Викисловаре</t>
  </si>
  <si>
    <t>ch</t>
  </si>
  <si>
    <t>х</t>
  </si>
  <si>
    <t>хата</t>
  </si>
  <si>
    <t>исключение</t>
  </si>
  <si>
    <t>cz</t>
  </si>
  <si>
    <t>тш</t>
  </si>
  <si>
    <t>тшоуо</t>
  </si>
  <si>
    <t>чело</t>
  </si>
  <si>
    <t>дз</t>
  </si>
  <si>
    <t>дзвон</t>
  </si>
  <si>
    <t>звон</t>
  </si>
  <si>
    <t>dź</t>
  </si>
  <si>
    <t>джь</t>
  </si>
  <si>
    <t>джьвиг</t>
  </si>
  <si>
    <t>двигать</t>
  </si>
  <si>
    <t>см. викисловарь</t>
  </si>
  <si>
    <t>dż</t>
  </si>
  <si>
    <t>дж</t>
  </si>
  <si>
    <t>джокэй</t>
  </si>
  <si>
    <t>жокей</t>
  </si>
  <si>
    <t>жетш</t>
  </si>
  <si>
    <t>жечь</t>
  </si>
  <si>
    <t>sz</t>
  </si>
  <si>
    <t>ш</t>
  </si>
  <si>
    <t>шахы</t>
  </si>
  <si>
    <t>шахматы</t>
  </si>
  <si>
    <t>ekszapaśnik</t>
  </si>
  <si>
    <t>c + i = ć</t>
  </si>
  <si>
    <t>ciocia</t>
  </si>
  <si>
    <t>чёчя</t>
  </si>
  <si>
    <t>тётя</t>
  </si>
  <si>
    <t>мягкая Т в русском, мягкая гласная</t>
  </si>
  <si>
    <t>s + i = ś</t>
  </si>
  <si>
    <t>щятка</t>
  </si>
  <si>
    <t>сетка</t>
  </si>
  <si>
    <t>мягкая С в русском, мягкая гласная</t>
  </si>
  <si>
    <t>z + i = ź</t>
  </si>
  <si>
    <t>жьемя</t>
  </si>
  <si>
    <t>земля</t>
  </si>
  <si>
    <t>мягкая З в русском, мягкая гласная</t>
  </si>
  <si>
    <t>n + i = ń</t>
  </si>
  <si>
    <t>нюанс</t>
  </si>
  <si>
    <t>мягкая Н в русском, мягкая гласная</t>
  </si>
  <si>
    <t>m + i</t>
  </si>
  <si>
    <t>i+ę</t>
  </si>
  <si>
    <t>мягкий</t>
  </si>
  <si>
    <t>мягкая М в русском, мягкая гласная</t>
  </si>
  <si>
    <t>w + i</t>
  </si>
  <si>
    <t>i+ą</t>
  </si>
  <si>
    <t>девятый</t>
  </si>
  <si>
    <t>мягкая В в русском, мягкая гласная</t>
  </si>
  <si>
    <t>gołąb</t>
  </si>
  <si>
    <t>голубь</t>
  </si>
  <si>
    <t>gołębie</t>
  </si>
  <si>
    <t>голуби</t>
  </si>
  <si>
    <t>rąbie</t>
  </si>
  <si>
    <t>рубит</t>
  </si>
  <si>
    <t>postęp</t>
  </si>
  <si>
    <t>прогресс</t>
  </si>
  <si>
    <t>ząb</t>
  </si>
  <si>
    <t>зуб</t>
  </si>
  <si>
    <t>zęby</t>
  </si>
  <si>
    <t>зубы</t>
  </si>
  <si>
    <t>dokąd</t>
  </si>
  <si>
    <t>куда</t>
  </si>
  <si>
    <t>prędko</t>
  </si>
  <si>
    <t>быстро</t>
  </si>
  <si>
    <t>gorąco</t>
  </si>
  <si>
    <t>жарко</t>
  </si>
  <si>
    <t>nakręca</t>
  </si>
  <si>
    <t>заводит</t>
  </si>
  <si>
    <t>kąt</t>
  </si>
  <si>
    <t>угол</t>
  </si>
  <si>
    <t>zajęta</t>
  </si>
  <si>
    <t>занята</t>
  </si>
  <si>
    <t>mądry</t>
  </si>
  <si>
    <t>умный</t>
  </si>
  <si>
    <t>będę</t>
  </si>
  <si>
    <t>буду</t>
  </si>
  <si>
    <t>piątek</t>
  </si>
  <si>
    <t>пятница</t>
  </si>
  <si>
    <t>chętnie</t>
  </si>
  <si>
    <t>охотно</t>
  </si>
  <si>
    <t>sądzi</t>
  </si>
  <si>
    <t>судит</t>
  </si>
  <si>
    <t>będzie</t>
  </si>
  <si>
    <t>будет</t>
  </si>
  <si>
    <t>zginąć</t>
  </si>
  <si>
    <t>погибнуть</t>
  </si>
  <si>
    <t>pięć</t>
  </si>
  <si>
    <t>пять</t>
  </si>
  <si>
    <t xml:space="preserve">łąka     </t>
  </si>
  <si>
    <t>луг</t>
  </si>
  <si>
    <t>błękitny</t>
  </si>
  <si>
    <t>голубой</t>
  </si>
  <si>
    <t xml:space="preserve">mąka    </t>
  </si>
  <si>
    <t>мукА</t>
  </si>
  <si>
    <t>męka</t>
  </si>
  <si>
    <t>мУка</t>
  </si>
  <si>
    <t xml:space="preserve">pająk    </t>
  </si>
  <si>
    <t>паук</t>
  </si>
  <si>
    <t>piękny</t>
  </si>
  <si>
    <t>прекрасный</t>
  </si>
  <si>
    <t xml:space="preserve">rąk       </t>
  </si>
  <si>
    <t>рук (без рук)</t>
  </si>
  <si>
    <t>ręka</t>
  </si>
  <si>
    <t>рука</t>
  </si>
  <si>
    <t xml:space="preserve">okrągły </t>
  </si>
  <si>
    <t>круглый</t>
  </si>
  <si>
    <t>kręgi</t>
  </si>
  <si>
    <t>круги</t>
  </si>
  <si>
    <t xml:space="preserve">pstrągi  </t>
  </si>
  <si>
    <t>форель</t>
  </si>
  <si>
    <t>potęga</t>
  </si>
  <si>
    <t>мощь</t>
  </si>
  <si>
    <t>urągać</t>
  </si>
  <si>
    <t>оскорблять</t>
  </si>
  <si>
    <t>tęgi</t>
  </si>
  <si>
    <t>полный</t>
  </si>
  <si>
    <t xml:space="preserve">перед  L, Ł </t>
  </si>
  <si>
    <t>носовости нет. Звучит как О и Э</t>
  </si>
  <si>
    <t>minął</t>
  </si>
  <si>
    <t>[миноу]</t>
  </si>
  <si>
    <t xml:space="preserve">миновал, прошел мимо </t>
  </si>
  <si>
    <t>zginął</t>
  </si>
  <si>
    <t>[згиноу]</t>
  </si>
  <si>
    <t xml:space="preserve">погиб, пропал </t>
  </si>
  <si>
    <t>minęła</t>
  </si>
  <si>
    <t>[минэуа]</t>
  </si>
  <si>
    <t xml:space="preserve">миновала, прошла мимо </t>
  </si>
  <si>
    <t>zginęła</t>
  </si>
  <si>
    <t>[згинэуа]</t>
  </si>
  <si>
    <t xml:space="preserve">погибла, пропала </t>
  </si>
  <si>
    <t>minęli</t>
  </si>
  <si>
    <t>[минэли]</t>
  </si>
  <si>
    <t xml:space="preserve">миновали, прошли мимо </t>
  </si>
  <si>
    <t>zginęli</t>
  </si>
  <si>
    <t>[згинэли]</t>
  </si>
  <si>
    <t>погибли, пропали</t>
  </si>
  <si>
    <t> Повро́тъ Таты</t>
  </si>
  <si>
    <t>Powrót Taty</t>
  </si>
  <si>
    <t> пр̌езъ А. Мицкевича</t>
  </si>
  <si>
    <t>przez A. Mickiewicza</t>
  </si>
  <si>
    <t> По́йдзьце о дзятки, по́йдзьце вшистке разэм</t>
  </si>
  <si>
    <t>Pójdźcie o dziatki, pójdźcie wszystkie razem</t>
  </si>
  <si>
    <t> За място, подъ слупъ на взго́рэкъ,</t>
  </si>
  <si>
    <t>Za miasto, pod słup na wzgórek</t>
  </si>
  <si>
    <t> Тамъ пр̌едъ цудовнымъ клęкнийце образэмъ,</t>
  </si>
  <si>
    <t>Tam przed cudownym klęknijcie obrazem,</t>
  </si>
  <si>
    <t> Побожне змо́вце пацёрэкъ.</t>
  </si>
  <si>
    <t>Pobożnie zmówcie paciorek.</t>
  </si>
  <si>
    <t> Тато не враца ранки и вечоры</t>
  </si>
  <si>
    <t>Tato nie wraca ranki i wieczory</t>
  </si>
  <si>
    <t> Вэ лзах го чекамъ и трводзэ;</t>
  </si>
  <si>
    <t>We łzach go czekam i trwodze;</t>
  </si>
  <si>
    <t> Розлялы р̌еки, пэлнэ звер̌а боры,</t>
  </si>
  <si>
    <t>Rozlały rzeki, pełne zwierza bory</t>
  </si>
  <si>
    <t> И пэлно збо́йцо́въ на дродзэ;</t>
  </si>
  <si>
    <t>I pełno zbójców na drodze;</t>
  </si>
  <si>
    <t> Слышąцъ то дзятки бегнą вшистке разэмъ</t>
  </si>
  <si>
    <t>Słysząc to dziatki biegną wszystkie razem</t>
  </si>
  <si>
    <t> За място подъ слупъ на взго́рэкъ,</t>
  </si>
  <si>
    <t> Тамъ пр̌едъ цудовнымъ клęкая̨ образемъ,</t>
  </si>
  <si>
    <t>Tam przed cudownym klękają obrazem,</t>
  </si>
  <si>
    <t> И зачиная̨ пацёрэкъ.</t>
  </si>
  <si>
    <t>I zaczynają paciorek.</t>
  </si>
  <si>
    <t> Цалуя̨ земę, потэмъ въ Имę Ойца,</t>
  </si>
  <si>
    <t>Całują ziemię, potem w Imię Ojca,</t>
  </si>
  <si>
    <t> Сына и Духа свęтэго,</t>
  </si>
  <si>
    <t>Syna i Ducha świętego,</t>
  </si>
  <si>
    <t> Бąдзь похвалёна пр̌енайсьвęтша Тро́йца</t>
  </si>
  <si>
    <t>Bądź pochwalona przenajświętsza Trójca</t>
  </si>
  <si>
    <t> Тэразъ и часу вшелькего.</t>
  </si>
  <si>
    <t>Teraz i czasu wszelkiego.</t>
  </si>
  <si>
    <t>http://pl.wiktionary.org/wiki/</t>
  </si>
  <si>
    <t xml:space="preserve">bramkarz    </t>
  </si>
  <si>
    <t xml:space="preserve">вратарь    </t>
  </si>
  <si>
    <t>pocztówka</t>
  </si>
  <si>
    <t>открытка</t>
  </si>
  <si>
    <t xml:space="preserve">brzeg    </t>
  </si>
  <si>
    <t xml:space="preserve">берег    </t>
  </si>
  <si>
    <t>potrzeba</t>
  </si>
  <si>
    <t>нужно</t>
  </si>
  <si>
    <t>brzoza</t>
  </si>
  <si>
    <t>береза</t>
  </si>
  <si>
    <t>przekrój</t>
  </si>
  <si>
    <t>разрез</t>
  </si>
  <si>
    <t xml:space="preserve">burmistrz      </t>
  </si>
  <si>
    <t xml:space="preserve">мэр      </t>
  </si>
  <si>
    <t>ręcznik</t>
  </si>
  <si>
    <t>полотенце</t>
  </si>
  <si>
    <t>chłop</t>
  </si>
  <si>
    <t>ребят</t>
  </si>
  <si>
    <t>rycerz</t>
  </si>
  <si>
    <t>рыцарь</t>
  </si>
  <si>
    <t xml:space="preserve">chrzan      </t>
  </si>
  <si>
    <t xml:space="preserve">хрен      </t>
  </si>
  <si>
    <t>rzecz</t>
  </si>
  <si>
    <t>вещь</t>
  </si>
  <si>
    <t>chrząszcz</t>
  </si>
  <si>
    <t>жук</t>
  </si>
  <si>
    <t>Sandomierz</t>
  </si>
  <si>
    <t>Сандомеж</t>
  </si>
  <si>
    <t>chrzestny</t>
  </si>
  <si>
    <t>крестный</t>
  </si>
  <si>
    <t xml:space="preserve">spojrzeć     </t>
  </si>
  <si>
    <t xml:space="preserve">посмотреть     </t>
  </si>
  <si>
    <t>krzywy</t>
  </si>
  <si>
    <t>кривой</t>
  </si>
  <si>
    <t>sprzedawca</t>
  </si>
  <si>
    <t>продавец</t>
  </si>
  <si>
    <t>czas</t>
  </si>
  <si>
    <t>время</t>
  </si>
  <si>
    <t>Tarłów</t>
  </si>
  <si>
    <t>Тарлов</t>
  </si>
  <si>
    <t>często</t>
  </si>
  <si>
    <t>часто</t>
  </si>
  <si>
    <t>teczka</t>
  </si>
  <si>
    <t>папка</t>
  </si>
  <si>
    <t>czytać</t>
  </si>
  <si>
    <t>читает</t>
  </si>
  <si>
    <t xml:space="preserve">trzaszczka </t>
  </si>
  <si>
    <t>стебель травы</t>
  </si>
  <si>
    <t xml:space="preserve">drzewo     </t>
  </si>
  <si>
    <t xml:space="preserve">дерево     </t>
  </si>
  <si>
    <t xml:space="preserve">trzeba     </t>
  </si>
  <si>
    <t xml:space="preserve">нужно     </t>
  </si>
  <si>
    <t xml:space="preserve">grzyb    </t>
  </si>
  <si>
    <t xml:space="preserve">гриб    </t>
  </si>
  <si>
    <t>trzeci</t>
  </si>
  <si>
    <t>третий</t>
  </si>
  <si>
    <t xml:space="preserve">harcerz     </t>
  </si>
  <si>
    <t>харцер</t>
  </si>
  <si>
    <t>trzcina</t>
  </si>
  <si>
    <t>камыш</t>
  </si>
  <si>
    <t>Julianów</t>
  </si>
  <si>
    <t>Юлианов</t>
  </si>
  <si>
    <t>trzynaście</t>
  </si>
  <si>
    <t>тринадцать</t>
  </si>
  <si>
    <t>kojarzyć</t>
  </si>
  <si>
    <t>ассоциировать</t>
  </si>
  <si>
    <t>ujrzeć</t>
  </si>
  <si>
    <t>увидеть</t>
  </si>
  <si>
    <t>główka</t>
  </si>
  <si>
    <t>головка</t>
  </si>
  <si>
    <t>wieczór</t>
  </si>
  <si>
    <t>вечер</t>
  </si>
  <si>
    <t>modrzew</t>
  </si>
  <si>
    <t>лиственница</t>
  </si>
  <si>
    <t>wrzeciono</t>
  </si>
  <si>
    <t>веретено</t>
  </si>
  <si>
    <t>mówić</t>
  </si>
  <si>
    <t>говорить</t>
  </si>
  <si>
    <t xml:space="preserve">wrzesień      </t>
  </si>
  <si>
    <t xml:space="preserve">сентябрь      </t>
  </si>
  <si>
    <t>Opatów</t>
  </si>
  <si>
    <t>Опатов</t>
  </si>
  <si>
    <t>wystarczać</t>
  </si>
  <si>
    <t>быть достаточным</t>
  </si>
  <si>
    <t>patrzeć</t>
  </si>
  <si>
    <t>смотреть</t>
  </si>
  <si>
    <t>zaczynać</t>
  </si>
  <si>
    <t>начинает</t>
  </si>
  <si>
    <t>pieprz</t>
  </si>
  <si>
    <t>перец</t>
  </si>
  <si>
    <t>zatrzymać</t>
  </si>
  <si>
    <t>остановит</t>
  </si>
  <si>
    <t>pielgrzymka</t>
  </si>
  <si>
    <t>паломничество</t>
  </si>
  <si>
    <t>zegarmistrz</t>
  </si>
  <si>
    <t>часовщик</t>
  </si>
  <si>
    <t>pisarz</t>
  </si>
  <si>
    <t>писатель</t>
  </si>
  <si>
    <t>złotówka</t>
  </si>
  <si>
    <t>злотый</t>
  </si>
  <si>
    <t>płacz</t>
  </si>
  <si>
    <t>плач</t>
  </si>
  <si>
    <t>zręczny</t>
  </si>
  <si>
    <t>удобный</t>
  </si>
  <si>
    <t>poczekać</t>
  </si>
  <si>
    <t>подождет</t>
  </si>
  <si>
    <t>życzenie</t>
  </si>
  <si>
    <t>пожелание</t>
  </si>
  <si>
    <t xml:space="preserve">частный </t>
  </si>
  <si>
    <t xml:space="preserve">чайка </t>
  </si>
  <si>
    <t>час              чашка</t>
  </si>
  <si>
    <t xml:space="preserve">дыня </t>
  </si>
  <si>
    <t xml:space="preserve">фисташки </t>
  </si>
  <si>
    <t>К оглавлению</t>
  </si>
  <si>
    <t>К следующему уроку</t>
  </si>
  <si>
    <t>По-польски</t>
  </si>
  <si>
    <t>Польский вариант русского слова</t>
  </si>
  <si>
    <t>Точный перевод на русский</t>
  </si>
  <si>
    <t>Точный перевод</t>
  </si>
  <si>
    <t xml:space="preserve">ciasny </t>
  </si>
  <si>
    <t xml:space="preserve">prywatny </t>
  </si>
  <si>
    <t>тесный</t>
  </si>
  <si>
    <t xml:space="preserve">chłodny </t>
  </si>
  <si>
    <t xml:space="preserve">холодный </t>
  </si>
  <si>
    <t xml:space="preserve">zimny </t>
  </si>
  <si>
    <t>прохладный</t>
  </si>
  <si>
    <t xml:space="preserve">czajka </t>
  </si>
  <si>
    <t xml:space="preserve">mewa </t>
  </si>
  <si>
    <t>чибис</t>
  </si>
  <si>
    <t xml:space="preserve">czas </t>
  </si>
  <si>
    <t xml:space="preserve">час </t>
  </si>
  <si>
    <t xml:space="preserve">godzina </t>
  </si>
  <si>
    <t xml:space="preserve">czaszka </t>
  </si>
  <si>
    <t xml:space="preserve">чашка </t>
  </si>
  <si>
    <t xml:space="preserve">filiżanka </t>
  </si>
  <si>
    <t>череп</t>
  </si>
  <si>
    <t xml:space="preserve">dworzec </t>
  </si>
  <si>
    <t xml:space="preserve">дворец </t>
  </si>
  <si>
    <t xml:space="preserve">pałac </t>
  </si>
  <si>
    <t>вокзал</t>
  </si>
  <si>
    <t xml:space="preserve">dynia </t>
  </si>
  <si>
    <t xml:space="preserve">melon </t>
  </si>
  <si>
    <t>тыква</t>
  </si>
  <si>
    <t xml:space="preserve">dywan </t>
  </si>
  <si>
    <t xml:space="preserve">диван </t>
  </si>
  <si>
    <t xml:space="preserve">tapczan, kanapa </t>
  </si>
  <si>
    <t>ковёр</t>
  </si>
  <si>
    <t xml:space="preserve">dziwny </t>
  </si>
  <si>
    <t>дивный (странный)</t>
  </si>
  <si>
    <t xml:space="preserve">cudny </t>
  </si>
  <si>
    <t>странный</t>
  </si>
  <si>
    <t xml:space="preserve">fistaszki </t>
  </si>
  <si>
    <t xml:space="preserve">pistacje </t>
  </si>
  <si>
    <t>арахис</t>
  </si>
  <si>
    <t xml:space="preserve">gruz </t>
  </si>
  <si>
    <t xml:space="preserve">груз </t>
  </si>
  <si>
    <t xml:space="preserve">ładunek; ciężar </t>
  </si>
  <si>
    <t>строительный мусор</t>
  </si>
  <si>
    <t xml:space="preserve">iskać </t>
  </si>
  <si>
    <t xml:space="preserve">искать </t>
  </si>
  <si>
    <t xml:space="preserve">szukać </t>
  </si>
  <si>
    <t>искать в волосах (насекомых)</t>
  </si>
  <si>
    <t xml:space="preserve">jagoda </t>
  </si>
  <si>
    <t xml:space="preserve">ягода </t>
  </si>
  <si>
    <t xml:space="preserve">jagoda (вид ягод) </t>
  </si>
  <si>
    <t>черника</t>
  </si>
  <si>
    <t xml:space="preserve">kawior </t>
  </si>
  <si>
    <t xml:space="preserve">ковёр </t>
  </si>
  <si>
    <t>икра</t>
  </si>
  <si>
    <t xml:space="preserve">kit </t>
  </si>
  <si>
    <t xml:space="preserve">кит </t>
  </si>
  <si>
    <t xml:space="preserve">wieloryb </t>
  </si>
  <si>
    <t>замазка</t>
  </si>
  <si>
    <t xml:space="preserve">klacz </t>
  </si>
  <si>
    <t xml:space="preserve">кляча </t>
  </si>
  <si>
    <t xml:space="preserve">szkapa </t>
  </si>
  <si>
    <t>кобыла</t>
  </si>
  <si>
    <t xml:space="preserve">korzyść </t>
  </si>
  <si>
    <t xml:space="preserve">корысть </t>
  </si>
  <si>
    <t xml:space="preserve">interesowność </t>
  </si>
  <si>
    <t>польза</t>
  </si>
  <si>
    <t xml:space="preserve">kraj </t>
  </si>
  <si>
    <t xml:space="preserve">край </t>
  </si>
  <si>
    <t xml:space="preserve">krawędź </t>
  </si>
  <si>
    <t>страна</t>
  </si>
  <si>
    <t xml:space="preserve">krzesło </t>
  </si>
  <si>
    <t xml:space="preserve">кресло </t>
  </si>
  <si>
    <t xml:space="preserve">fotel </t>
  </si>
  <si>
    <t>стул</t>
  </si>
  <si>
    <t xml:space="preserve">lak </t>
  </si>
  <si>
    <t xml:space="preserve">лак </t>
  </si>
  <si>
    <t xml:space="preserve">lakier </t>
  </si>
  <si>
    <t>сургуч</t>
  </si>
  <si>
    <t xml:space="preserve">lekcja </t>
  </si>
  <si>
    <t xml:space="preserve">лекция </t>
  </si>
  <si>
    <t xml:space="preserve">wykład </t>
  </si>
  <si>
    <t>урок</t>
  </si>
  <si>
    <t xml:space="preserve">łyżwy </t>
  </si>
  <si>
    <t xml:space="preserve">лыжи </t>
  </si>
  <si>
    <t xml:space="preserve">narty </t>
  </si>
  <si>
    <t>коньки</t>
  </si>
  <si>
    <t xml:space="preserve">mały </t>
  </si>
  <si>
    <t>малый (верзила)</t>
  </si>
  <si>
    <t xml:space="preserve">drab </t>
  </si>
  <si>
    <t>маленький</t>
  </si>
  <si>
    <t xml:space="preserve">młodzieniec </t>
  </si>
  <si>
    <t xml:space="preserve">младенец </t>
  </si>
  <si>
    <t xml:space="preserve">niemowlę </t>
  </si>
  <si>
    <t>юноша</t>
  </si>
  <si>
    <t xml:space="preserve">nagły </t>
  </si>
  <si>
    <t xml:space="preserve">наглый </t>
  </si>
  <si>
    <t xml:space="preserve">bezczelny </t>
  </si>
  <si>
    <t>внезапный</t>
  </si>
  <si>
    <t xml:space="preserve">niedziela </t>
  </si>
  <si>
    <t xml:space="preserve">неделя </t>
  </si>
  <si>
    <t xml:space="preserve">tydzień </t>
  </si>
  <si>
    <t>воскресенье</t>
  </si>
  <si>
    <t xml:space="preserve">ochotnik </t>
  </si>
  <si>
    <t xml:space="preserve">охотник </t>
  </si>
  <si>
    <t xml:space="preserve">myśliwy </t>
  </si>
  <si>
    <t>доброволец</t>
  </si>
  <si>
    <t xml:space="preserve">palacz </t>
  </si>
  <si>
    <t xml:space="preserve">палач </t>
  </si>
  <si>
    <t xml:space="preserve">kat </t>
  </si>
  <si>
    <t>курильщик/ кочегар</t>
  </si>
  <si>
    <t xml:space="preserve">pensja </t>
  </si>
  <si>
    <t xml:space="preserve">пенсия </t>
  </si>
  <si>
    <t xml:space="preserve">emerytura </t>
  </si>
  <si>
    <t>зарплата</t>
  </si>
  <si>
    <t xml:space="preserve">pisać </t>
  </si>
  <si>
    <t xml:space="preserve">пи́сать </t>
  </si>
  <si>
    <t xml:space="preserve">sikać </t>
  </si>
  <si>
    <t>писа́ть</t>
  </si>
  <si>
    <t xml:space="preserve">pismo </t>
  </si>
  <si>
    <t xml:space="preserve">письмо </t>
  </si>
  <si>
    <t xml:space="preserve">list </t>
  </si>
  <si>
    <t>почерк; издание.</t>
  </si>
  <si>
    <t xml:space="preserve">płot </t>
  </si>
  <si>
    <t xml:space="preserve">плот </t>
  </si>
  <si>
    <t xml:space="preserve">tratwa </t>
  </si>
  <si>
    <t>забор</t>
  </si>
  <si>
    <t xml:space="preserve">pokój </t>
  </si>
  <si>
    <t xml:space="preserve">покой </t>
  </si>
  <si>
    <t xml:space="preserve">spokój </t>
  </si>
  <si>
    <t>мир; комната</t>
  </si>
  <si>
    <t xml:space="preserve">poseł </t>
  </si>
  <si>
    <t xml:space="preserve">посол </t>
  </si>
  <si>
    <t xml:space="preserve">ambasador </t>
  </si>
  <si>
    <t>депутат</t>
  </si>
  <si>
    <t xml:space="preserve">powieść </t>
  </si>
  <si>
    <t xml:space="preserve">повесть </t>
  </si>
  <si>
    <t xml:space="preserve">opowieść; dzieje </t>
  </si>
  <si>
    <t>роман</t>
  </si>
  <si>
    <t xml:space="preserve">pozdrawiać </t>
  </si>
  <si>
    <t xml:space="preserve">поздравлять </t>
  </si>
  <si>
    <t xml:space="preserve">gratulować </t>
  </si>
  <si>
    <t>приветствовать</t>
  </si>
  <si>
    <t xml:space="preserve">puszka </t>
  </si>
  <si>
    <t xml:space="preserve">пушка </t>
  </si>
  <si>
    <t xml:space="preserve">armata </t>
  </si>
  <si>
    <t>жестяная банка</t>
  </si>
  <si>
    <t xml:space="preserve">rano </t>
  </si>
  <si>
    <t xml:space="preserve">рано </t>
  </si>
  <si>
    <t xml:space="preserve">wcześnie </t>
  </si>
  <si>
    <t>утром, утро</t>
  </si>
  <si>
    <t xml:space="preserve">rodzina </t>
  </si>
  <si>
    <t xml:space="preserve">родина </t>
  </si>
  <si>
    <t xml:space="preserve">ojczyzna </t>
  </si>
  <si>
    <t>семья</t>
  </si>
  <si>
    <t xml:space="preserve">rok </t>
  </si>
  <si>
    <t xml:space="preserve">рок </t>
  </si>
  <si>
    <t xml:space="preserve">fatum, zły los </t>
  </si>
  <si>
    <t>год</t>
  </si>
  <si>
    <t xml:space="preserve">rozkaz </t>
  </si>
  <si>
    <t xml:space="preserve">рассказ </t>
  </si>
  <si>
    <t xml:space="preserve">opowieść </t>
  </si>
  <si>
    <t>приказ</t>
  </si>
  <si>
    <t xml:space="preserve">rozkosz </t>
  </si>
  <si>
    <t xml:space="preserve">роскошь </t>
  </si>
  <si>
    <t xml:space="preserve">przepych, zbytek </t>
  </si>
  <si>
    <t>блаженство, наслаждение</t>
  </si>
  <si>
    <t xml:space="preserve">róża </t>
  </si>
  <si>
    <t xml:space="preserve">рожа </t>
  </si>
  <si>
    <t xml:space="preserve">morda </t>
  </si>
  <si>
    <t>роза</t>
  </si>
  <si>
    <t xml:space="preserve">rzecz </t>
  </si>
  <si>
    <t xml:space="preserve">речь </t>
  </si>
  <si>
    <t xml:space="preserve">mowa </t>
  </si>
  <si>
    <t xml:space="preserve">sad </t>
  </si>
  <si>
    <t xml:space="preserve">сад </t>
  </si>
  <si>
    <t xml:space="preserve">ogród </t>
  </si>
  <si>
    <t>фруктовый сад</t>
  </si>
  <si>
    <t xml:space="preserve">sklep </t>
  </si>
  <si>
    <t xml:space="preserve">склеп </t>
  </si>
  <si>
    <t xml:space="preserve">grobowiec, krypta </t>
  </si>
  <si>
    <t>магазин</t>
  </si>
  <si>
    <t xml:space="preserve">stoper </t>
  </si>
  <si>
    <t xml:space="preserve">стоппер </t>
  </si>
  <si>
    <t xml:space="preserve">kostka (wspinaczkowa) </t>
  </si>
  <si>
    <t>секундомер</t>
  </si>
  <si>
    <t xml:space="preserve">stół </t>
  </si>
  <si>
    <t xml:space="preserve">стул </t>
  </si>
  <si>
    <t>стол</t>
  </si>
  <si>
    <t xml:space="preserve">szyna </t>
  </si>
  <si>
    <t xml:space="preserve">шина </t>
  </si>
  <si>
    <t xml:space="preserve">opona </t>
  </si>
  <si>
    <t>рельс</t>
  </si>
  <si>
    <t xml:space="preserve">tenisówka </t>
  </si>
  <si>
    <t xml:space="preserve">тенниска </t>
  </si>
  <si>
    <t xml:space="preserve">koszulka polo </t>
  </si>
  <si>
    <t>кеды</t>
  </si>
  <si>
    <t>tlen</t>
  </si>
  <si>
    <t>тлен, бренность</t>
  </si>
  <si>
    <t>marność</t>
  </si>
  <si>
    <t>кислород</t>
  </si>
  <si>
    <t xml:space="preserve">uroda </t>
  </si>
  <si>
    <t xml:space="preserve">урод </t>
  </si>
  <si>
    <t xml:space="preserve">szkarada, pokraka </t>
  </si>
  <si>
    <t>красота</t>
  </si>
  <si>
    <t xml:space="preserve">urok </t>
  </si>
  <si>
    <t xml:space="preserve">урок </t>
  </si>
  <si>
    <t>обаяние; сглаз</t>
  </si>
  <si>
    <t xml:space="preserve">uważać </t>
  </si>
  <si>
    <t xml:space="preserve">уважать </t>
  </si>
  <si>
    <t xml:space="preserve">szanować </t>
  </si>
  <si>
    <t>быть внимательным; считать</t>
  </si>
  <si>
    <t xml:space="preserve">ważny (dokument) </t>
  </si>
  <si>
    <t xml:space="preserve">важный </t>
  </si>
  <si>
    <t xml:space="preserve">ważny, istotny </t>
  </si>
  <si>
    <t>действительный</t>
  </si>
  <si>
    <t xml:space="preserve">wieczorynka </t>
  </si>
  <si>
    <t xml:space="preserve">вечеринка </t>
  </si>
  <si>
    <t xml:space="preserve">przyjęcie </t>
  </si>
  <si>
    <t>передача для детей</t>
  </si>
  <si>
    <t xml:space="preserve">woń </t>
  </si>
  <si>
    <t xml:space="preserve">вонь </t>
  </si>
  <si>
    <t xml:space="preserve">smród </t>
  </si>
  <si>
    <t>аромат</t>
  </si>
  <si>
    <t xml:space="preserve">zakazywać </t>
  </si>
  <si>
    <t xml:space="preserve">заказывать </t>
  </si>
  <si>
    <t xml:space="preserve">zamawiać </t>
  </si>
  <si>
    <t>запрещать</t>
  </si>
  <si>
    <t xml:space="preserve">zakon </t>
  </si>
  <si>
    <t xml:space="preserve">закон </t>
  </si>
  <si>
    <t xml:space="preserve">prawo </t>
  </si>
  <si>
    <t>орден</t>
  </si>
  <si>
    <t xml:space="preserve">zapomnieć </t>
  </si>
  <si>
    <t xml:space="preserve">запомнить </t>
  </si>
  <si>
    <t xml:space="preserve">zapamiętać </t>
  </si>
  <si>
    <t>забыть</t>
  </si>
  <si>
    <t xml:space="preserve">żaba </t>
  </si>
  <si>
    <t xml:space="preserve">жаба </t>
  </si>
  <si>
    <t xml:space="preserve">ropucha </t>
  </si>
  <si>
    <t>лягушка</t>
  </si>
  <si>
    <t xml:space="preserve">żałoba </t>
  </si>
  <si>
    <t xml:space="preserve">жалоба </t>
  </si>
  <si>
    <t xml:space="preserve">skarga </t>
  </si>
  <si>
    <t>траур</t>
  </si>
  <si>
    <t>К следующей части</t>
  </si>
  <si>
    <t>Важнейшие чередования гласных</t>
  </si>
  <si>
    <t>о - ó:</t>
  </si>
  <si>
    <t>głowa - główka</t>
  </si>
  <si>
    <t>robić - rób</t>
  </si>
  <si>
    <t>robota - robótka</t>
  </si>
  <si>
    <t>ę - ą:</t>
  </si>
  <si>
    <t>zęby - ząb</t>
  </si>
  <si>
    <t>mężczyzna - mąż</t>
  </si>
  <si>
    <t>święto - świąt</t>
  </si>
  <si>
    <t>Janek - Janka</t>
  </si>
  <si>
    <t>pies - psa</t>
  </si>
  <si>
    <t>nieść - niosę</t>
  </si>
  <si>
    <t>wiedli - wiodła</t>
  </si>
  <si>
    <t>robić - zarabiać</t>
  </si>
  <si>
    <t>chodzić - chadzać</t>
  </si>
  <si>
    <t>świat - świecie</t>
  </si>
  <si>
    <t>miasto - mieście</t>
  </si>
  <si>
    <t>miała - mieli</t>
  </si>
  <si>
    <t>Важнейшие чередования согласных</t>
  </si>
  <si>
    <t>niebo - niebie</t>
  </si>
  <si>
    <t xml:space="preserve">     grupa - grupie</t>
  </si>
  <si>
    <t xml:space="preserve">      głowa - głowie</t>
  </si>
  <si>
    <t>szafa - szafie</t>
  </si>
  <si>
    <t xml:space="preserve">     mama - mamie</t>
  </si>
  <si>
    <t xml:space="preserve">     scena - scenie</t>
  </si>
  <si>
    <t>stół - stole</t>
  </si>
  <si>
    <t>d - dź - dz:</t>
  </si>
  <si>
    <t>chód   -    chodzić    -    chodzenie</t>
  </si>
  <si>
    <t>t - ć - c:</t>
  </si>
  <si>
    <t>opłata   -    spłacić    -    spłacenie</t>
  </si>
  <si>
    <t>noga    -    nóżka     -     nodze</t>
  </si>
  <si>
    <t>k - с - cz:</t>
  </si>
  <si>
    <t>ręka     -     ręce    -    rączka</t>
  </si>
  <si>
    <t>głuchy     -     głuszec     -     głusi</t>
  </si>
  <si>
    <t>r - rz:</t>
  </si>
  <si>
    <t>morski    -     morze</t>
  </si>
  <si>
    <t xml:space="preserve">     dobry    -     dobrze</t>
  </si>
  <si>
    <t>z - ź - ż:</t>
  </si>
  <si>
    <t>mróz     -     mrozie     -      mrożony</t>
  </si>
  <si>
    <t>s - ś:</t>
  </si>
  <si>
    <t xml:space="preserve">las     -     lesie     </t>
  </si>
  <si>
    <t>mięso    –     mięsie</t>
  </si>
  <si>
    <t>Существительные в единственном числе с окончанием:</t>
  </si>
  <si>
    <t xml:space="preserve">Существительные муж. рода </t>
  </si>
  <si>
    <t xml:space="preserve">Муж. рода </t>
  </si>
  <si>
    <t>Жен. рода</t>
  </si>
  <si>
    <t>Ср. рода</t>
  </si>
  <si>
    <t>Муж. Род</t>
  </si>
  <si>
    <t>Жен. Род</t>
  </si>
  <si>
    <t>Ср. род</t>
  </si>
  <si>
    <t>с окон-чанием</t>
  </si>
  <si>
    <t>Поставьте существительные в нужную форму по образцу (первая строка)</t>
  </si>
  <si>
    <t>личные</t>
  </si>
  <si>
    <t xml:space="preserve">не личные </t>
  </si>
  <si>
    <t>-p</t>
  </si>
  <si>
    <t>-pa</t>
  </si>
  <si>
    <t>-po</t>
  </si>
  <si>
    <t>-pie</t>
  </si>
  <si>
    <t>!</t>
  </si>
  <si>
    <t>-pi</t>
  </si>
  <si>
    <t>-py</t>
  </si>
  <si>
    <t>-b</t>
  </si>
  <si>
    <t>-ba</t>
  </si>
  <si>
    <t>-bo</t>
  </si>
  <si>
    <t>-bie</t>
  </si>
  <si>
    <t>chleb</t>
  </si>
  <si>
    <t>trąba</t>
  </si>
  <si>
    <t>niebo</t>
  </si>
  <si>
    <t>-bi</t>
  </si>
  <si>
    <t>-by</t>
  </si>
  <si>
    <t>-w</t>
  </si>
  <si>
    <t>-wa</t>
  </si>
  <si>
    <t>-wo</t>
  </si>
  <si>
    <t>-wie</t>
  </si>
  <si>
    <t>chlew</t>
  </si>
  <si>
    <t>miewa</t>
  </si>
  <si>
    <t>-wi</t>
  </si>
  <si>
    <t>-wy</t>
  </si>
  <si>
    <t>-m</t>
  </si>
  <si>
    <t>-ma</t>
  </si>
  <si>
    <t>-mo</t>
  </si>
  <si>
    <t>-mie</t>
  </si>
  <si>
    <t>krem</t>
  </si>
  <si>
    <t>trema</t>
  </si>
  <si>
    <t>tremo</t>
  </si>
  <si>
    <t>-mi</t>
  </si>
  <si>
    <t>-my</t>
  </si>
  <si>
    <t>-n</t>
  </si>
  <si>
    <t>-na</t>
  </si>
  <si>
    <t>-no</t>
  </si>
  <si>
    <t>-nie</t>
  </si>
  <si>
    <t>żupan</t>
  </si>
  <si>
    <t>jałmużna</t>
  </si>
  <si>
    <t>ziarno</t>
  </si>
  <si>
    <t>-ni</t>
  </si>
  <si>
    <t>-ny</t>
  </si>
  <si>
    <t>-t</t>
  </si>
  <si>
    <t>-ta</t>
  </si>
  <si>
    <t>-to</t>
  </si>
  <si>
    <t>-cie</t>
  </si>
  <si>
    <t>krawat</t>
  </si>
  <si>
    <t>łata</t>
  </si>
  <si>
    <t>żyto</t>
  </si>
  <si>
    <t>-ci</t>
  </si>
  <si>
    <t>-ty</t>
  </si>
  <si>
    <t>-d</t>
  </si>
  <si>
    <t>-da</t>
  </si>
  <si>
    <t>-do</t>
  </si>
  <si>
    <t>-dzie</t>
  </si>
  <si>
    <t>chłód</t>
  </si>
  <si>
    <t>nuda</t>
  </si>
  <si>
    <t>udo</t>
  </si>
  <si>
    <t>-dzi</t>
  </si>
  <si>
    <t>-dy</t>
  </si>
  <si>
    <t>-s</t>
  </si>
  <si>
    <t>-sa</t>
  </si>
  <si>
    <t>-so</t>
  </si>
  <si>
    <t>-sie</t>
  </si>
  <si>
    <t>pas</t>
  </si>
  <si>
    <t>kosa</t>
  </si>
  <si>
    <t>proso</t>
  </si>
  <si>
    <t>-si</t>
  </si>
  <si>
    <t>-sy</t>
  </si>
  <si>
    <t>-z</t>
  </si>
  <si>
    <t>-za</t>
  </si>
  <si>
    <t>-zo</t>
  </si>
  <si>
    <t>-zie</t>
  </si>
  <si>
    <t>guz</t>
  </si>
  <si>
    <t>muza</t>
  </si>
  <si>
    <t>żelazo</t>
  </si>
  <si>
    <t>-zi</t>
  </si>
  <si>
    <t>-zy</t>
  </si>
  <si>
    <t>-ł</t>
  </si>
  <si>
    <t>-ła</t>
  </si>
  <si>
    <t>-ło</t>
  </si>
  <si>
    <t>-le</t>
  </si>
  <si>
    <t>oskoła</t>
  </si>
  <si>
    <t>mydło</t>
  </si>
  <si>
    <t>-li</t>
  </si>
  <si>
    <t>-ły</t>
  </si>
  <si>
    <t>-r</t>
  </si>
  <si>
    <t>-ra</t>
  </si>
  <si>
    <t>-ro</t>
  </si>
  <si>
    <t>-rze</t>
  </si>
  <si>
    <t>żwir</t>
  </si>
  <si>
    <t>kora</t>
  </si>
  <si>
    <t>srebro</t>
  </si>
  <si>
    <t>-rzy</t>
  </si>
  <si>
    <t>-ry</t>
  </si>
  <si>
    <t>-st</t>
  </si>
  <si>
    <t>-sta</t>
  </si>
  <si>
    <t>-sto</t>
  </si>
  <si>
    <t>-ście</t>
  </si>
  <si>
    <t>chwast</t>
  </si>
  <si>
    <t>monista</t>
  </si>
  <si>
    <t>ciasto</t>
  </si>
  <si>
    <t>-ści</t>
  </si>
  <si>
    <t>-sty</t>
  </si>
  <si>
    <t>-zd</t>
  </si>
  <si>
    <t>-zda</t>
  </si>
  <si>
    <t>-zdo</t>
  </si>
  <si>
    <t>-(e)ździe</t>
  </si>
  <si>
    <t>pojazd</t>
  </si>
  <si>
    <t>jazda</t>
  </si>
  <si>
    <t>gniazdo</t>
  </si>
  <si>
    <t>-ździ</t>
  </si>
  <si>
    <t>-zdy</t>
  </si>
  <si>
    <t>-f</t>
  </si>
  <si>
    <t>-fa</t>
  </si>
  <si>
    <t>-</t>
  </si>
  <si>
    <t>-fie</t>
  </si>
  <si>
    <t>blef</t>
  </si>
  <si>
    <t>strefa</t>
  </si>
  <si>
    <t>-fi</t>
  </si>
  <si>
    <t>-fy</t>
  </si>
  <si>
    <t>-ka</t>
  </si>
  <si>
    <t>-ce</t>
  </si>
  <si>
    <t>Polska</t>
  </si>
  <si>
    <t xml:space="preserve"> Изменение местоимений</t>
  </si>
  <si>
    <t xml:space="preserve"> Изменение личных и возвратных местоимений</t>
  </si>
  <si>
    <t>Единственное число</t>
  </si>
  <si>
    <t>Множественное число</t>
  </si>
  <si>
    <t>Им.</t>
  </si>
  <si>
    <t>ja</t>
  </si>
  <si>
    <t>ty</t>
  </si>
  <si>
    <t>my</t>
  </si>
  <si>
    <t>wy</t>
  </si>
  <si>
    <t>есть</t>
  </si>
  <si>
    <t>Род.</t>
  </si>
  <si>
    <t>mnie</t>
  </si>
  <si>
    <t>ciebie</t>
  </si>
  <si>
    <t>siebie</t>
  </si>
  <si>
    <t>nas</t>
  </si>
  <si>
    <t>was</t>
  </si>
  <si>
    <t>нет</t>
  </si>
  <si>
    <t>Дат.</t>
  </si>
  <si>
    <t>mnie, mi</t>
  </si>
  <si>
    <t>tobie, ci</t>
  </si>
  <si>
    <t>sobie</t>
  </si>
  <si>
    <t>nam</t>
  </si>
  <si>
    <t>wam</t>
  </si>
  <si>
    <t>дать</t>
  </si>
  <si>
    <t>Вин.</t>
  </si>
  <si>
    <t>mnie, mię</t>
  </si>
  <si>
    <t>ciebie, cię</t>
  </si>
  <si>
    <t>siebie, się</t>
  </si>
  <si>
    <t>видеть</t>
  </si>
  <si>
    <t>Твор.</t>
  </si>
  <si>
    <t>mną</t>
  </si>
  <si>
    <t>tobą</t>
  </si>
  <si>
    <t>sobą</t>
  </si>
  <si>
    <t>nami</t>
  </si>
  <si>
    <t>wami</t>
  </si>
  <si>
    <t>гордиться</t>
  </si>
  <si>
    <t>Предл.</t>
  </si>
  <si>
    <t>o mnie</t>
  </si>
  <si>
    <t>o tobie</t>
  </si>
  <si>
    <t>o sobie</t>
  </si>
  <si>
    <t>o nas</t>
  </si>
  <si>
    <t>o was</t>
  </si>
  <si>
    <t xml:space="preserve">думать </t>
  </si>
  <si>
    <t>on</t>
  </si>
  <si>
    <t>ono</t>
  </si>
  <si>
    <t>ona</t>
  </si>
  <si>
    <t>oni</t>
  </si>
  <si>
    <t>one</t>
  </si>
  <si>
    <t>jego, niego, go</t>
  </si>
  <si>
    <t>jej, niej</t>
  </si>
  <si>
    <t>ich, nich</t>
  </si>
  <si>
    <t>jemu, niemu, mu</t>
  </si>
  <si>
    <t>im, nim</t>
  </si>
  <si>
    <t>je, nie</t>
  </si>
  <si>
    <t>ją nią</t>
  </si>
  <si>
    <t>nim</t>
  </si>
  <si>
    <t>nią</t>
  </si>
  <si>
    <t>nimi</t>
  </si>
  <si>
    <t>o nim</t>
  </si>
  <si>
    <t>o niej</t>
  </si>
  <si>
    <t xml:space="preserve"> o nich</t>
  </si>
  <si>
    <t>Изменение притяжательных местоимений</t>
  </si>
  <si>
    <t>mój</t>
  </si>
  <si>
    <t>twój</t>
  </si>
  <si>
    <t>jego, jej</t>
  </si>
  <si>
    <t>nasz</t>
  </si>
  <si>
    <t>wasz</t>
  </si>
  <si>
    <t xml:space="preserve">  ich</t>
  </si>
  <si>
    <t>mojego</t>
  </si>
  <si>
    <t>twojego</t>
  </si>
  <si>
    <t>naszego</t>
  </si>
  <si>
    <t>waszego</t>
  </si>
  <si>
    <t>mojemu</t>
  </si>
  <si>
    <t>twojemu</t>
  </si>
  <si>
    <t>naszemu</t>
  </si>
  <si>
    <t>waszemu</t>
  </si>
  <si>
    <t>mój (mojego)</t>
  </si>
  <si>
    <t>twój (twojego)</t>
  </si>
  <si>
    <t>nasz (naszego)</t>
  </si>
  <si>
    <t>wasz (waszego)</t>
  </si>
  <si>
    <t>moim</t>
  </si>
  <si>
    <t>twoim</t>
  </si>
  <si>
    <t>naszym</t>
  </si>
  <si>
    <t>waszym</t>
  </si>
  <si>
    <t>o moim</t>
  </si>
  <si>
    <t>o twoim</t>
  </si>
  <si>
    <t>o naszym</t>
  </si>
  <si>
    <t>o waszym</t>
  </si>
  <si>
    <t>Изменение указательных местоимений</t>
  </si>
  <si>
    <t>этот</t>
  </si>
  <si>
    <t>эта</t>
  </si>
  <si>
    <t>это</t>
  </si>
  <si>
    <t xml:space="preserve">эти - лично-муж. </t>
  </si>
  <si>
    <t>эти - не личная</t>
  </si>
  <si>
    <t>ten</t>
  </si>
  <si>
    <t>ta</t>
  </si>
  <si>
    <t>to</t>
  </si>
  <si>
    <t>ci</t>
  </si>
  <si>
    <t>te</t>
  </si>
  <si>
    <t>tego</t>
  </si>
  <si>
    <t>tej</t>
  </si>
  <si>
    <t>tych</t>
  </si>
  <si>
    <t>temu</t>
  </si>
  <si>
    <t>tym</t>
  </si>
  <si>
    <t>ten (tego)</t>
  </si>
  <si>
    <t>tę</t>
  </si>
  <si>
    <t>tą</t>
  </si>
  <si>
    <t>tymi</t>
  </si>
  <si>
    <t>тот</t>
  </si>
  <si>
    <t>та</t>
  </si>
  <si>
    <t>то</t>
  </si>
  <si>
    <t xml:space="preserve">те - лично-муж. </t>
  </si>
  <si>
    <t>те - не личная</t>
  </si>
  <si>
    <t>tamta</t>
  </si>
  <si>
    <t>tamto</t>
  </si>
  <si>
    <t>tamci</t>
  </si>
  <si>
    <t>tamte</t>
  </si>
  <si>
    <t>tamtego</t>
  </si>
  <si>
    <t>tamtej</t>
  </si>
  <si>
    <t>tamtych</t>
  </si>
  <si>
    <t>tamtemu</t>
  </si>
  <si>
    <t>tamtym</t>
  </si>
  <si>
    <t>tamten (tego)</t>
  </si>
  <si>
    <t>tamtę</t>
  </si>
  <si>
    <t xml:space="preserve">tamto </t>
  </si>
  <si>
    <t xml:space="preserve">tamte </t>
  </si>
  <si>
    <t>tamtą</t>
  </si>
  <si>
    <t>tamtymi</t>
  </si>
  <si>
    <t>tu</t>
  </si>
  <si>
    <t>здесь</t>
  </si>
  <si>
    <t>сюда</t>
  </si>
  <si>
    <t>tam</t>
  </si>
  <si>
    <t>там</t>
  </si>
  <si>
    <t>туда</t>
  </si>
  <si>
    <t>Глаголы</t>
  </si>
  <si>
    <t>Być</t>
  </si>
  <si>
    <t>быть, являться</t>
  </si>
  <si>
    <t>творительный (кем, чем)</t>
  </si>
  <si>
    <t>Jest naszym dyrektorem</t>
  </si>
  <si>
    <t>Jest ich dyrektorką</t>
  </si>
  <si>
    <t>em</t>
  </si>
  <si>
    <t>Jestem waszym lekarzem</t>
  </si>
  <si>
    <t>eś</t>
  </si>
  <si>
    <t>Jesteś naszym szefem</t>
  </si>
  <si>
    <t>Jesteśmy waszymi kolegami</t>
  </si>
  <si>
    <t>Jesteście naszymi koleżankami</t>
  </si>
  <si>
    <t>są</t>
  </si>
  <si>
    <t>Są moimi lokatorami</t>
  </si>
  <si>
    <t>Są twoimi sąsiadkami</t>
  </si>
  <si>
    <t>Mieć</t>
  </si>
  <si>
    <t>иметь</t>
  </si>
  <si>
    <t>ma</t>
  </si>
  <si>
    <t>винительный (кого, что)</t>
  </si>
  <si>
    <t>Ma matkę i ojca</t>
  </si>
  <si>
    <t>родительный (кого, чего)</t>
  </si>
  <si>
    <t>Ma siostrę</t>
  </si>
  <si>
    <t>Ma dwa okna</t>
  </si>
  <si>
    <t>m</t>
  </si>
  <si>
    <t>Mam twój komputer</t>
  </si>
  <si>
    <t>Masz mój komputer</t>
  </si>
  <si>
    <t>Mamy swoje komputery</t>
  </si>
  <si>
    <t>cie</t>
  </si>
  <si>
    <t>Macie swoje komputery</t>
  </si>
  <si>
    <t>ją</t>
  </si>
  <si>
    <t>Mają swoje komputery</t>
  </si>
  <si>
    <t>Chcieć</t>
  </si>
  <si>
    <t>хотеть</t>
  </si>
  <si>
    <t>chce</t>
  </si>
  <si>
    <t>модальный глагол</t>
  </si>
  <si>
    <t>Chce mieć dom</t>
  </si>
  <si>
    <t>Chce mieć rodzinę</t>
  </si>
  <si>
    <t>Chce mieć wolność</t>
  </si>
  <si>
    <t>chc</t>
  </si>
  <si>
    <t>Chcę być studentką</t>
  </si>
  <si>
    <t>Chcesz być studentem</t>
  </si>
  <si>
    <t>Chcemy spać</t>
  </si>
  <si>
    <t>Chcecie mieć swój dom</t>
  </si>
  <si>
    <t>Chcą nic nie robić</t>
  </si>
  <si>
    <t>Chcą być w domu</t>
  </si>
  <si>
    <r>
      <t>Может быть мягкой и звучать как русское -я, если перед ней буквы i -</t>
    </r>
    <r>
      <rPr>
        <b/>
        <sz val="8"/>
        <rFont val="Arial Narrow"/>
        <family val="2"/>
      </rPr>
      <t xml:space="preserve"> ia,</t>
    </r>
    <r>
      <rPr>
        <sz val="8"/>
        <rFont val="Arial Narrow"/>
        <family val="2"/>
      </rPr>
      <t xml:space="preserve"> j</t>
    </r>
    <r>
      <rPr>
        <b/>
        <sz val="8"/>
        <rFont val="Arial Narrow"/>
        <family val="2"/>
      </rPr>
      <t xml:space="preserve"> - ja </t>
    </r>
  </si>
  <si>
    <r>
      <t>о</t>
    </r>
    <r>
      <rPr>
        <vertAlign val="superscript"/>
        <sz val="12"/>
        <color indexed="18"/>
        <rFont val="Arial Cyr"/>
        <family val="0"/>
      </rPr>
      <t>н</t>
    </r>
    <r>
      <rPr>
        <sz val="12"/>
        <color indexed="18"/>
        <rFont val="Arial Cyr"/>
        <family val="0"/>
      </rPr>
      <t>, о</t>
    </r>
    <r>
      <rPr>
        <vertAlign val="superscript"/>
        <sz val="12"/>
        <color indexed="18"/>
        <rFont val="Arial Cyr"/>
        <family val="0"/>
      </rPr>
      <t>м</t>
    </r>
  </si>
  <si>
    <r>
      <t>до</t>
    </r>
    <r>
      <rPr>
        <vertAlign val="superscript"/>
        <sz val="12"/>
        <color indexed="18"/>
        <rFont val="Arial Cyr"/>
        <family val="0"/>
      </rPr>
      <t>м</t>
    </r>
    <r>
      <rPr>
        <sz val="12"/>
        <color indexed="18"/>
        <rFont val="Arial Cyr"/>
        <family val="0"/>
      </rPr>
      <t xml:space="preserve">б, </t>
    </r>
  </si>
  <si>
    <r>
      <t xml:space="preserve">произносится с резонансом перед </t>
    </r>
    <r>
      <rPr>
        <b/>
        <i/>
        <u val="single"/>
        <sz val="8"/>
        <rFont val="Arial Narrow"/>
        <family val="2"/>
      </rPr>
      <t>s, z, ś</t>
    </r>
    <r>
      <rPr>
        <i/>
        <u val="single"/>
        <sz val="8"/>
        <rFont val="Arial Narrow"/>
        <family val="2"/>
      </rPr>
      <t xml:space="preserve"> </t>
    </r>
    <r>
      <rPr>
        <b/>
        <i/>
        <u val="single"/>
        <sz val="8"/>
        <rFont val="Arial Narrow"/>
        <family val="2"/>
      </rPr>
      <t>ź, sz, ż, rz, w, f, ch</t>
    </r>
    <r>
      <rPr>
        <sz val="8"/>
        <rFont val="Arial Narrow"/>
        <family val="2"/>
      </rPr>
      <t xml:space="preserve">  и в конце слова. Никогда в начале слова. Только в словах польского происхождения.</t>
    </r>
  </si>
  <si>
    <r>
      <t xml:space="preserve">ć </t>
    </r>
    <r>
      <rPr>
        <b/>
        <sz val="12"/>
        <color indexed="18"/>
        <rFont val="Arial Cyr"/>
        <family val="0"/>
      </rPr>
      <t>ć</t>
    </r>
  </si>
  <si>
    <r>
      <t>Всегда только Э. Русское Е - это диграфы - либо  -</t>
    </r>
    <r>
      <rPr>
        <b/>
        <sz val="8"/>
        <rFont val="Arial Narrow"/>
        <family val="2"/>
      </rPr>
      <t xml:space="preserve">je </t>
    </r>
    <r>
      <rPr>
        <sz val="8"/>
        <rFont val="Arial Narrow"/>
        <family val="2"/>
      </rPr>
      <t xml:space="preserve">либо </t>
    </r>
    <r>
      <rPr>
        <b/>
        <sz val="8"/>
        <rFont val="Arial Narrow"/>
        <family val="2"/>
      </rPr>
      <t>-ie</t>
    </r>
  </si>
  <si>
    <r>
      <t>э</t>
    </r>
    <r>
      <rPr>
        <vertAlign val="superscript"/>
        <sz val="14"/>
        <color indexed="18"/>
        <rFont val="Arial Cyr"/>
        <family val="0"/>
      </rPr>
      <t>н</t>
    </r>
    <r>
      <rPr>
        <sz val="14"/>
        <color indexed="18"/>
        <rFont val="Arial Cyr"/>
        <family val="0"/>
      </rPr>
      <t>,э</t>
    </r>
    <r>
      <rPr>
        <vertAlign val="superscript"/>
        <sz val="14"/>
        <color indexed="18"/>
        <rFont val="Arial Cyr"/>
        <family val="0"/>
      </rPr>
      <t>м</t>
    </r>
  </si>
  <si>
    <r>
      <t>бе</t>
    </r>
    <r>
      <rPr>
        <vertAlign val="superscript"/>
        <sz val="12"/>
        <color indexed="18"/>
        <rFont val="Arial Cyr"/>
        <family val="0"/>
      </rPr>
      <t>м</t>
    </r>
    <r>
      <rPr>
        <sz val="12"/>
        <color indexed="18"/>
        <rFont val="Arial Cyr"/>
        <family val="0"/>
      </rPr>
      <t>бничь</t>
    </r>
  </si>
  <si>
    <r>
      <t xml:space="preserve">х - </t>
    </r>
    <r>
      <rPr>
        <sz val="8"/>
        <color indexed="18"/>
        <rFont val="Arial Cyr"/>
        <family val="0"/>
      </rPr>
      <t>с придыханием</t>
    </r>
  </si>
  <si>
    <r>
      <t>ль</t>
    </r>
    <r>
      <rPr>
        <sz val="10"/>
        <color indexed="18"/>
        <rFont val="Arial Cyr"/>
        <family val="0"/>
      </rPr>
      <t xml:space="preserve"> европейская</t>
    </r>
  </si>
  <si>
    <r>
      <t xml:space="preserve">w </t>
    </r>
    <r>
      <rPr>
        <sz val="12"/>
        <color indexed="18"/>
        <rFont val="Arial Cyr"/>
        <family val="0"/>
      </rPr>
      <t>англ.</t>
    </r>
  </si>
  <si>
    <r>
      <t xml:space="preserve">ó </t>
    </r>
    <r>
      <rPr>
        <b/>
        <sz val="12"/>
        <color indexed="18"/>
        <rFont val="Arial Cyr"/>
        <family val="0"/>
      </rPr>
      <t>ó</t>
    </r>
  </si>
  <si>
    <r>
      <t>сту</t>
    </r>
    <r>
      <rPr>
        <strike/>
        <sz val="12"/>
        <color indexed="18"/>
        <rFont val="Arial Cyr"/>
        <family val="0"/>
      </rPr>
      <t>Л</t>
    </r>
  </si>
  <si>
    <r>
      <t xml:space="preserve">ś </t>
    </r>
    <r>
      <rPr>
        <b/>
        <sz val="12"/>
        <color indexed="18"/>
        <rFont val="Arial Cyr"/>
        <family val="0"/>
      </rPr>
      <t>ś</t>
    </r>
  </si>
  <si>
    <r>
      <t xml:space="preserve">ź </t>
    </r>
    <r>
      <rPr>
        <b/>
        <sz val="12"/>
        <color indexed="18"/>
        <rFont val="Arial Cyr"/>
        <family val="0"/>
      </rPr>
      <t>ź</t>
    </r>
  </si>
  <si>
    <r>
      <t xml:space="preserve">ż </t>
    </r>
    <r>
      <rPr>
        <b/>
        <sz val="12"/>
        <color indexed="18"/>
        <rFont val="Arial Cyr"/>
        <family val="0"/>
      </rPr>
      <t>ż</t>
    </r>
  </si>
  <si>
    <r>
      <t xml:space="preserve">Отсутствуют буквы латинского алфавита: </t>
    </r>
    <r>
      <rPr>
        <b/>
        <sz val="12"/>
        <color indexed="18"/>
        <rFont val="Arial Cyr"/>
        <family val="0"/>
      </rPr>
      <t>Qq,</t>
    </r>
    <r>
      <rPr>
        <sz val="12"/>
        <color indexed="18"/>
        <rFont val="Arial Cyr"/>
        <family val="0"/>
      </rPr>
      <t xml:space="preserve">  </t>
    </r>
    <r>
      <rPr>
        <b/>
        <sz val="12"/>
        <color indexed="18"/>
        <rFont val="Arial Cyr"/>
        <family val="0"/>
      </rPr>
      <t xml:space="preserve">Vv </t>
    </r>
    <r>
      <rPr>
        <sz val="12"/>
        <color indexed="18"/>
        <rFont val="Arial Cyr"/>
        <family val="0"/>
      </rPr>
      <t>и</t>
    </r>
    <r>
      <rPr>
        <b/>
        <sz val="12"/>
        <color indexed="18"/>
        <rFont val="Arial Cyr"/>
        <family val="0"/>
      </rPr>
      <t xml:space="preserve"> Хх</t>
    </r>
  </si>
  <si>
    <r>
      <t>ch</t>
    </r>
    <r>
      <rPr>
        <sz val="12"/>
        <color indexed="18"/>
        <rFont val="Arial Cyr"/>
        <family val="0"/>
      </rPr>
      <t>ata</t>
    </r>
  </si>
  <si>
    <r>
      <t>tysią</t>
    </r>
    <r>
      <rPr>
        <b/>
        <sz val="12"/>
        <color indexed="18"/>
        <rFont val="Arial Cyr"/>
        <family val="0"/>
      </rPr>
      <t>ch</t>
    </r>
    <r>
      <rPr>
        <sz val="12"/>
        <color indexed="18"/>
        <rFont val="Arial Cyr"/>
        <family val="0"/>
      </rPr>
      <t>ektarowy</t>
    </r>
  </si>
  <si>
    <r>
      <t>cz</t>
    </r>
    <r>
      <rPr>
        <sz val="12"/>
        <color indexed="18"/>
        <rFont val="Arial Cyr"/>
        <family val="0"/>
      </rPr>
      <t>oło</t>
    </r>
  </si>
  <si>
    <r>
      <t>spe</t>
    </r>
    <r>
      <rPr>
        <b/>
        <sz val="12"/>
        <color indexed="18"/>
        <rFont val="Arial Cyr"/>
        <family val="0"/>
      </rPr>
      <t>cz</t>
    </r>
    <r>
      <rPr>
        <sz val="12"/>
        <color indexed="18"/>
        <rFont val="Arial Cyr"/>
        <family val="0"/>
      </rPr>
      <t>adanie</t>
    </r>
  </si>
  <si>
    <r>
      <t>dz</t>
    </r>
    <r>
      <rPr>
        <sz val="12"/>
        <color indexed="18"/>
        <rFont val="Arial Cyr"/>
        <family val="0"/>
      </rPr>
      <t>won</t>
    </r>
  </si>
  <si>
    <r>
      <t>na</t>
    </r>
    <r>
      <rPr>
        <b/>
        <sz val="12"/>
        <color indexed="18"/>
        <rFont val="Arial Cyr"/>
        <family val="0"/>
      </rPr>
      <t>dz</t>
    </r>
    <r>
      <rPr>
        <sz val="12"/>
        <color indexed="18"/>
        <rFont val="Arial Cyr"/>
        <family val="0"/>
      </rPr>
      <t>ór</t>
    </r>
  </si>
  <si>
    <r>
      <t>dź</t>
    </r>
    <r>
      <rPr>
        <sz val="12"/>
        <color indexed="18"/>
        <rFont val="Arial Cyr"/>
        <family val="0"/>
      </rPr>
      <t>wig</t>
    </r>
  </si>
  <si>
    <r>
      <t>dż</t>
    </r>
    <r>
      <rPr>
        <sz val="12"/>
        <color indexed="18"/>
        <rFont val="Arial Cyr"/>
        <family val="0"/>
      </rPr>
      <t>okej</t>
    </r>
  </si>
  <si>
    <r>
      <t>o</t>
    </r>
    <r>
      <rPr>
        <b/>
        <sz val="12"/>
        <color indexed="18"/>
        <rFont val="Arial Cyr"/>
        <family val="0"/>
      </rPr>
      <t>dż</t>
    </r>
    <r>
      <rPr>
        <sz val="12"/>
        <color indexed="18"/>
        <rFont val="Arial Cyr"/>
        <family val="0"/>
      </rPr>
      <t>yć</t>
    </r>
  </si>
  <si>
    <r>
      <t>rz</t>
    </r>
    <r>
      <rPr>
        <sz val="12"/>
        <color indexed="18"/>
        <rFont val="Arial Cyr"/>
        <family val="0"/>
      </rPr>
      <t>e</t>
    </r>
    <r>
      <rPr>
        <b/>
        <sz val="12"/>
        <color indexed="18"/>
        <rFont val="Arial Cyr"/>
        <family val="0"/>
      </rPr>
      <t>cz</t>
    </r>
  </si>
  <si>
    <r>
      <t>zma</t>
    </r>
    <r>
      <rPr>
        <b/>
        <sz val="12"/>
        <color indexed="18"/>
        <rFont val="Arial Cyr"/>
        <family val="0"/>
      </rPr>
      <t>rz</t>
    </r>
    <r>
      <rPr>
        <sz val="12"/>
        <color indexed="18"/>
        <rFont val="Arial Cyr"/>
        <family val="0"/>
      </rPr>
      <t>nąć</t>
    </r>
  </si>
  <si>
    <r>
      <t>sz</t>
    </r>
    <r>
      <rPr>
        <sz val="12"/>
        <color indexed="18"/>
        <rFont val="Arial Cyr"/>
        <family val="0"/>
      </rPr>
      <t>a</t>
    </r>
    <r>
      <rPr>
        <b/>
        <sz val="12"/>
        <color indexed="18"/>
        <rFont val="Arial Cyr"/>
        <family val="0"/>
      </rPr>
      <t>ch</t>
    </r>
    <r>
      <rPr>
        <sz val="12"/>
        <color indexed="18"/>
        <rFont val="Arial Cyr"/>
        <family val="0"/>
      </rPr>
      <t>y</t>
    </r>
  </si>
  <si>
    <r>
      <t>Сочетания</t>
    </r>
    <r>
      <rPr>
        <sz val="12"/>
        <color indexed="18"/>
        <rFont val="Arial Cyr"/>
        <family val="0"/>
      </rPr>
      <t xml:space="preserve"> с буквой</t>
    </r>
    <r>
      <rPr>
        <b/>
        <sz val="12"/>
        <color indexed="18"/>
        <rFont val="Arial Cyr"/>
        <family val="0"/>
      </rPr>
      <t xml:space="preserve"> i</t>
    </r>
  </si>
  <si>
    <r>
      <t xml:space="preserve">i+о = </t>
    </r>
    <r>
      <rPr>
        <sz val="10"/>
        <color indexed="18"/>
        <rFont val="Arial Cyr"/>
        <family val="0"/>
      </rPr>
      <t>русское</t>
    </r>
    <r>
      <rPr>
        <b/>
        <sz val="10"/>
        <color indexed="18"/>
        <rFont val="Arial Cyr"/>
        <family val="0"/>
      </rPr>
      <t xml:space="preserve"> ё</t>
    </r>
  </si>
  <si>
    <r>
      <t xml:space="preserve">i+a = </t>
    </r>
    <r>
      <rPr>
        <sz val="10"/>
        <color indexed="18"/>
        <rFont val="Arial Cyr"/>
        <family val="0"/>
      </rPr>
      <t>русское</t>
    </r>
    <r>
      <rPr>
        <b/>
        <sz val="10"/>
        <color indexed="18"/>
        <rFont val="Arial Cyr"/>
        <family val="0"/>
      </rPr>
      <t xml:space="preserve"> я</t>
    </r>
  </si>
  <si>
    <r>
      <t>sia</t>
    </r>
    <r>
      <rPr>
        <sz val="12"/>
        <color indexed="18"/>
        <rFont val="Arial Cyr"/>
        <family val="0"/>
      </rPr>
      <t>tka</t>
    </r>
  </si>
  <si>
    <r>
      <t xml:space="preserve">i+e = </t>
    </r>
    <r>
      <rPr>
        <sz val="10"/>
        <color indexed="18"/>
        <rFont val="Arial Cyr"/>
        <family val="0"/>
      </rPr>
      <t>русское</t>
    </r>
    <r>
      <rPr>
        <b/>
        <sz val="10"/>
        <color indexed="18"/>
        <rFont val="Arial Cyr"/>
        <family val="0"/>
      </rPr>
      <t xml:space="preserve"> е</t>
    </r>
  </si>
  <si>
    <r>
      <t>zie</t>
    </r>
    <r>
      <rPr>
        <sz val="12"/>
        <color indexed="18"/>
        <rFont val="Arial Cyr"/>
        <family val="0"/>
      </rPr>
      <t>m</t>
    </r>
    <r>
      <rPr>
        <b/>
        <sz val="12"/>
        <color indexed="18"/>
        <rFont val="Arial Cyr"/>
        <family val="0"/>
      </rPr>
      <t>ia</t>
    </r>
  </si>
  <si>
    <r>
      <t xml:space="preserve">i+u = </t>
    </r>
    <r>
      <rPr>
        <sz val="10"/>
        <color indexed="18"/>
        <rFont val="Arial Cyr"/>
        <family val="0"/>
      </rPr>
      <t>русское</t>
    </r>
    <r>
      <rPr>
        <b/>
        <sz val="10"/>
        <color indexed="18"/>
        <rFont val="Arial Cyr"/>
        <family val="0"/>
      </rPr>
      <t xml:space="preserve"> ю</t>
    </r>
  </si>
  <si>
    <r>
      <t>niu</t>
    </r>
    <r>
      <rPr>
        <sz val="12"/>
        <color indexed="18"/>
        <rFont val="Arial Cyr"/>
        <family val="0"/>
      </rPr>
      <t>ans</t>
    </r>
  </si>
  <si>
    <r>
      <t>mię</t>
    </r>
    <r>
      <rPr>
        <sz val="12"/>
        <color indexed="18"/>
        <rFont val="Arial Cyr"/>
        <family val="0"/>
      </rPr>
      <t>ki</t>
    </r>
  </si>
  <si>
    <r>
      <t>ме</t>
    </r>
    <r>
      <rPr>
        <vertAlign val="superscript"/>
        <sz val="12"/>
        <color indexed="18"/>
        <rFont val="Arial Cyr"/>
        <family val="0"/>
      </rPr>
      <t>нь</t>
    </r>
    <r>
      <rPr>
        <sz val="12"/>
        <color indexed="18"/>
        <rFont val="Arial Cyr"/>
        <family val="0"/>
      </rPr>
      <t>ки</t>
    </r>
  </si>
  <si>
    <r>
      <t>dzie</t>
    </r>
    <r>
      <rPr>
        <b/>
        <sz val="12"/>
        <color indexed="18"/>
        <rFont val="Arial Cyr"/>
        <family val="0"/>
      </rPr>
      <t>wią</t>
    </r>
    <r>
      <rPr>
        <sz val="12"/>
        <color indexed="18"/>
        <rFont val="Arial Cyr"/>
        <family val="0"/>
      </rPr>
      <t>ty</t>
    </r>
  </si>
  <si>
    <r>
      <t>джьевё</t>
    </r>
    <r>
      <rPr>
        <vertAlign val="superscript"/>
        <sz val="12"/>
        <color indexed="18"/>
        <rFont val="Arial Cyr"/>
        <family val="0"/>
      </rPr>
      <t>н</t>
    </r>
    <r>
      <rPr>
        <sz val="12"/>
        <color indexed="18"/>
        <rFont val="Arial Cyr"/>
        <family val="0"/>
      </rPr>
      <t>ты</t>
    </r>
  </si>
  <si>
    <r>
      <t>Оглушение</t>
    </r>
    <r>
      <rPr>
        <sz val="12"/>
        <color indexed="18"/>
        <rFont val="Arial Cyr"/>
        <family val="0"/>
      </rPr>
      <t xml:space="preserve"> диграфов</t>
    </r>
  </si>
  <si>
    <r>
      <t>cz</t>
    </r>
    <r>
      <rPr>
        <sz val="12"/>
        <color indexed="18"/>
        <rFont val="Arial Cyr"/>
        <family val="0"/>
      </rPr>
      <t xml:space="preserve"> = тш</t>
    </r>
  </si>
  <si>
    <r>
      <t>rz</t>
    </r>
    <r>
      <rPr>
        <sz val="12"/>
        <color indexed="18"/>
        <rFont val="Arial Cyr"/>
        <family val="0"/>
      </rPr>
      <t xml:space="preserve"> = ж</t>
    </r>
  </si>
  <si>
    <r>
      <t xml:space="preserve">глухие  </t>
    </r>
    <r>
      <rPr>
        <b/>
        <sz val="10"/>
        <color indexed="18"/>
        <rFont val="Arial Cyr"/>
        <family val="0"/>
      </rPr>
      <t>T, P, K</t>
    </r>
  </si>
  <si>
    <r>
      <t xml:space="preserve">звонкие </t>
    </r>
    <r>
      <rPr>
        <b/>
        <sz val="10"/>
        <color indexed="18"/>
        <rFont val="Arial Cyr"/>
        <family val="0"/>
      </rPr>
      <t>B, D, G, W</t>
    </r>
  </si>
  <si>
    <r>
      <t>cz</t>
    </r>
    <r>
      <rPr>
        <sz val="12"/>
        <color indexed="18"/>
        <rFont val="Arial Cyr"/>
        <family val="0"/>
      </rPr>
      <t>as</t>
    </r>
  </si>
  <si>
    <r>
      <t>rz</t>
    </r>
    <r>
      <rPr>
        <sz val="12"/>
        <color indexed="18"/>
        <rFont val="Arial Cyr"/>
        <family val="0"/>
      </rPr>
      <t>ecz</t>
    </r>
  </si>
  <si>
    <r>
      <t>t+rz</t>
    </r>
    <r>
      <rPr>
        <sz val="12"/>
        <color indexed="18"/>
        <rFont val="Arial Cyr"/>
        <family val="0"/>
      </rPr>
      <t xml:space="preserve">=тш     </t>
    </r>
    <r>
      <rPr>
        <b/>
        <sz val="12"/>
        <color indexed="18"/>
        <rFont val="Arial Cyr"/>
        <family val="0"/>
      </rPr>
      <t>p+rz</t>
    </r>
    <r>
      <rPr>
        <sz val="12"/>
        <color indexed="18"/>
        <rFont val="Arial Cyr"/>
        <family val="0"/>
      </rPr>
      <t>=пш</t>
    </r>
  </si>
  <si>
    <r>
      <t xml:space="preserve">d + rz </t>
    </r>
    <r>
      <rPr>
        <sz val="12"/>
        <color indexed="18"/>
        <rFont val="Arial Cyr"/>
        <family val="0"/>
      </rPr>
      <t>= дж</t>
    </r>
  </si>
  <si>
    <r>
      <t>cz</t>
    </r>
    <r>
      <rPr>
        <sz val="12"/>
        <color indexed="18"/>
        <rFont val="Arial Cyr"/>
        <family val="0"/>
      </rPr>
      <t>y</t>
    </r>
  </si>
  <si>
    <r>
      <t>mo</t>
    </r>
    <r>
      <rPr>
        <b/>
        <sz val="12"/>
        <color indexed="18"/>
        <rFont val="Arial Cyr"/>
        <family val="0"/>
      </rPr>
      <t>rz</t>
    </r>
    <r>
      <rPr>
        <sz val="12"/>
        <color indexed="18"/>
        <rFont val="Arial Cyr"/>
        <family val="0"/>
      </rPr>
      <t>e</t>
    </r>
  </si>
  <si>
    <r>
      <t>trz</t>
    </r>
    <r>
      <rPr>
        <sz val="12"/>
        <color indexed="18"/>
        <rFont val="Arial Cyr"/>
        <family val="0"/>
      </rPr>
      <t>ech</t>
    </r>
  </si>
  <si>
    <r>
      <t>brz</t>
    </r>
    <r>
      <rPr>
        <sz val="12"/>
        <color indexed="18"/>
        <rFont val="Arial Cyr"/>
        <family val="0"/>
      </rPr>
      <t>eg</t>
    </r>
  </si>
  <si>
    <r>
      <t>po</t>
    </r>
    <r>
      <rPr>
        <b/>
        <sz val="12"/>
        <color indexed="18"/>
        <rFont val="Arial Cyr"/>
        <family val="0"/>
      </rPr>
      <t>cz</t>
    </r>
    <r>
      <rPr>
        <sz val="12"/>
        <color indexed="18"/>
        <rFont val="Arial Cyr"/>
        <family val="0"/>
      </rPr>
      <t>ekać</t>
    </r>
  </si>
  <si>
    <r>
      <t>ko</t>
    </r>
    <r>
      <rPr>
        <b/>
        <sz val="12"/>
        <color indexed="18"/>
        <rFont val="Arial Cyr"/>
        <family val="0"/>
      </rPr>
      <t>rz</t>
    </r>
    <r>
      <rPr>
        <sz val="12"/>
        <color indexed="18"/>
        <rFont val="Arial Cyr"/>
        <family val="0"/>
      </rPr>
      <t>enie</t>
    </r>
  </si>
  <si>
    <r>
      <t>trz</t>
    </r>
    <r>
      <rPr>
        <sz val="12"/>
        <color indexed="18"/>
        <rFont val="Arial Cyr"/>
        <family val="0"/>
      </rPr>
      <t>asnąć</t>
    </r>
  </si>
  <si>
    <r>
      <t>brz</t>
    </r>
    <r>
      <rPr>
        <sz val="12"/>
        <color indexed="18"/>
        <rFont val="Arial Cyr"/>
        <family val="0"/>
      </rPr>
      <t>ydota</t>
    </r>
  </si>
  <si>
    <r>
      <t>rę</t>
    </r>
    <r>
      <rPr>
        <b/>
        <sz val="12"/>
        <color indexed="18"/>
        <rFont val="Arial Cyr"/>
        <family val="0"/>
      </rPr>
      <t>cz</t>
    </r>
    <r>
      <rPr>
        <sz val="12"/>
        <color indexed="18"/>
        <rFont val="Arial Cyr"/>
        <family val="0"/>
      </rPr>
      <t>nik</t>
    </r>
  </si>
  <si>
    <r>
      <t>ma</t>
    </r>
    <r>
      <rPr>
        <b/>
        <sz val="12"/>
        <color indexed="18"/>
        <rFont val="Arial Cyr"/>
        <family val="0"/>
      </rPr>
      <t>rz</t>
    </r>
    <r>
      <rPr>
        <sz val="12"/>
        <color indexed="18"/>
        <rFont val="Arial Cyr"/>
        <family val="0"/>
      </rPr>
      <t>enie</t>
    </r>
  </si>
  <si>
    <r>
      <t>prz</t>
    </r>
    <r>
      <rPr>
        <sz val="12"/>
        <color indexed="18"/>
        <rFont val="Arial Cyr"/>
        <family val="0"/>
      </rPr>
      <t>ykład</t>
    </r>
  </si>
  <si>
    <r>
      <t>drz</t>
    </r>
    <r>
      <rPr>
        <sz val="12"/>
        <color indexed="18"/>
        <rFont val="Arial Cyr"/>
        <family val="0"/>
      </rPr>
      <t>emać</t>
    </r>
  </si>
  <si>
    <r>
      <t>te</t>
    </r>
    <r>
      <rPr>
        <b/>
        <sz val="12"/>
        <color indexed="18"/>
        <rFont val="Arial Cyr"/>
        <family val="0"/>
      </rPr>
      <t>cz</t>
    </r>
    <r>
      <rPr>
        <sz val="12"/>
        <color indexed="18"/>
        <rFont val="Arial Cyr"/>
        <family val="0"/>
      </rPr>
      <t>ka</t>
    </r>
  </si>
  <si>
    <r>
      <t>Tu</t>
    </r>
    <r>
      <rPr>
        <b/>
        <sz val="12"/>
        <color indexed="18"/>
        <rFont val="Arial Cyr"/>
        <family val="0"/>
      </rPr>
      <t>rz</t>
    </r>
    <r>
      <rPr>
        <sz val="12"/>
        <color indexed="18"/>
        <rFont val="Arial Cyr"/>
        <family val="0"/>
      </rPr>
      <t>yn</t>
    </r>
  </si>
  <si>
    <r>
      <t>prz</t>
    </r>
    <r>
      <rPr>
        <sz val="12"/>
        <color indexed="18"/>
        <rFont val="Arial Cyr"/>
        <family val="0"/>
      </rPr>
      <t>yjazd</t>
    </r>
  </si>
  <si>
    <r>
      <t>mą</t>
    </r>
    <r>
      <rPr>
        <b/>
        <sz val="12"/>
        <color indexed="18"/>
        <rFont val="Arial Cyr"/>
        <family val="0"/>
      </rPr>
      <t>drz</t>
    </r>
    <r>
      <rPr>
        <sz val="12"/>
        <color indexed="18"/>
        <rFont val="Arial Cyr"/>
        <family val="0"/>
      </rPr>
      <t>e</t>
    </r>
  </si>
  <si>
    <r>
      <t>wie</t>
    </r>
    <r>
      <rPr>
        <b/>
        <sz val="12"/>
        <color indexed="18"/>
        <rFont val="Arial Cyr"/>
        <family val="0"/>
      </rPr>
      <t>cz</t>
    </r>
    <r>
      <rPr>
        <sz val="12"/>
        <color indexed="18"/>
        <rFont val="Arial Cyr"/>
        <family val="0"/>
      </rPr>
      <t>ór</t>
    </r>
  </si>
  <si>
    <r>
      <t>Rz</t>
    </r>
    <r>
      <rPr>
        <sz val="12"/>
        <color indexed="18"/>
        <rFont val="Arial Cyr"/>
        <family val="0"/>
      </rPr>
      <t>ym</t>
    </r>
  </si>
  <si>
    <r>
      <t>krz</t>
    </r>
    <r>
      <rPr>
        <sz val="12"/>
        <color indexed="18"/>
        <rFont val="Arial Cyr"/>
        <family val="0"/>
      </rPr>
      <t>yczeć</t>
    </r>
  </si>
  <si>
    <r>
      <t>drz</t>
    </r>
    <r>
      <rPr>
        <sz val="12"/>
        <color indexed="18"/>
        <rFont val="Arial Cyr"/>
        <family val="0"/>
      </rPr>
      <t>ać</t>
    </r>
  </si>
  <si>
    <r>
      <t>wystar</t>
    </r>
    <r>
      <rPr>
        <b/>
        <sz val="12"/>
        <color indexed="18"/>
        <rFont val="Arial Cyr"/>
        <family val="0"/>
      </rPr>
      <t>cz</t>
    </r>
    <r>
      <rPr>
        <sz val="12"/>
        <color indexed="18"/>
        <rFont val="Arial Cyr"/>
        <family val="0"/>
      </rPr>
      <t>y</t>
    </r>
  </si>
  <si>
    <r>
      <t>rz</t>
    </r>
    <r>
      <rPr>
        <sz val="12"/>
        <color indexed="18"/>
        <rFont val="Arial Cyr"/>
        <family val="0"/>
      </rPr>
      <t>eczka</t>
    </r>
  </si>
  <si>
    <r>
      <t>krz</t>
    </r>
    <r>
      <rPr>
        <sz val="12"/>
        <color indexed="18"/>
        <rFont val="Arial Cyr"/>
        <family val="0"/>
      </rPr>
      <t>aki</t>
    </r>
  </si>
  <si>
    <r>
      <t>wrz</t>
    </r>
    <r>
      <rPr>
        <sz val="12"/>
        <color indexed="18"/>
        <rFont val="Arial Cyr"/>
        <family val="0"/>
      </rPr>
      <t>ask</t>
    </r>
  </si>
  <si>
    <r>
      <t>sz</t>
    </r>
    <r>
      <rPr>
        <sz val="12"/>
        <color indexed="18"/>
        <rFont val="Arial Cyr"/>
        <family val="0"/>
      </rPr>
      <t xml:space="preserve"> = ш</t>
    </r>
  </si>
  <si>
    <r>
      <t xml:space="preserve">ch </t>
    </r>
    <r>
      <rPr>
        <sz val="12"/>
        <color indexed="18"/>
        <rFont val="Arial Cyr"/>
        <family val="0"/>
      </rPr>
      <t>= х</t>
    </r>
  </si>
  <si>
    <r>
      <t xml:space="preserve">dz + i </t>
    </r>
    <r>
      <rPr>
        <sz val="12"/>
        <color indexed="18"/>
        <rFont val="Arial Cyr"/>
        <family val="0"/>
      </rPr>
      <t xml:space="preserve">= джь                 </t>
    </r>
    <r>
      <rPr>
        <b/>
        <sz val="12"/>
        <color indexed="18"/>
        <rFont val="Arial Cyr"/>
        <family val="0"/>
      </rPr>
      <t xml:space="preserve">   =</t>
    </r>
  </si>
  <si>
    <r>
      <t>sz</t>
    </r>
    <r>
      <rPr>
        <sz val="12"/>
        <color indexed="18"/>
        <rFont val="Arial Cyr"/>
        <family val="0"/>
      </rPr>
      <t>ary</t>
    </r>
  </si>
  <si>
    <r>
      <t>ch</t>
    </r>
    <r>
      <rPr>
        <sz val="12"/>
        <color indexed="18"/>
        <rFont val="Arial Cyr"/>
        <family val="0"/>
      </rPr>
      <t>leb</t>
    </r>
  </si>
  <si>
    <r>
      <t>dz</t>
    </r>
    <r>
      <rPr>
        <sz val="12"/>
        <color indexed="18"/>
        <rFont val="Arial Cyr"/>
        <family val="0"/>
      </rPr>
      <t>wony</t>
    </r>
  </si>
  <si>
    <r>
      <t>dzi</t>
    </r>
    <r>
      <rPr>
        <sz val="12"/>
        <color indexed="18"/>
        <rFont val="Arial Cyr"/>
        <family val="0"/>
      </rPr>
      <t>adek</t>
    </r>
  </si>
  <si>
    <r>
      <t>dzi</t>
    </r>
    <r>
      <rPr>
        <sz val="12"/>
        <color indexed="18"/>
        <rFont val="Arial Cyr"/>
        <family val="0"/>
      </rPr>
      <t>eń</t>
    </r>
  </si>
  <si>
    <r>
      <t>cho</t>
    </r>
    <r>
      <rPr>
        <b/>
        <sz val="10"/>
        <color indexed="18"/>
        <rFont val="Arial Cyr"/>
        <family val="0"/>
      </rPr>
      <t>dź</t>
    </r>
  </si>
  <si>
    <r>
      <t>sły</t>
    </r>
    <r>
      <rPr>
        <b/>
        <sz val="12"/>
        <color indexed="18"/>
        <rFont val="Arial Cyr"/>
        <family val="0"/>
      </rPr>
      <t>sz</t>
    </r>
    <r>
      <rPr>
        <sz val="12"/>
        <color indexed="18"/>
        <rFont val="Arial Cyr"/>
        <family val="0"/>
      </rPr>
      <t>ę</t>
    </r>
  </si>
  <si>
    <r>
      <t>ch</t>
    </r>
    <r>
      <rPr>
        <sz val="12"/>
        <color indexed="18"/>
        <rFont val="Arial Cyr"/>
        <family val="0"/>
      </rPr>
      <t>oroba</t>
    </r>
  </si>
  <si>
    <r>
      <t>dz</t>
    </r>
    <r>
      <rPr>
        <sz val="12"/>
        <color indexed="18"/>
        <rFont val="Arial Cyr"/>
        <family val="0"/>
      </rPr>
      <t>ban</t>
    </r>
  </si>
  <si>
    <r>
      <t>dzi</t>
    </r>
    <r>
      <rPr>
        <sz val="12"/>
        <color indexed="18"/>
        <rFont val="Arial Cyr"/>
        <family val="0"/>
      </rPr>
      <t>eło</t>
    </r>
  </si>
  <si>
    <r>
      <t>dzi</t>
    </r>
    <r>
      <rPr>
        <sz val="12"/>
        <color indexed="18"/>
        <rFont val="Arial Cyr"/>
        <family val="0"/>
      </rPr>
      <t>ki</t>
    </r>
  </si>
  <si>
    <r>
      <t>łó</t>
    </r>
    <r>
      <rPr>
        <b/>
        <sz val="10"/>
        <color indexed="18"/>
        <rFont val="Arial Cyr"/>
        <family val="0"/>
      </rPr>
      <t>dź</t>
    </r>
  </si>
  <si>
    <r>
      <t>sz</t>
    </r>
    <r>
      <rPr>
        <sz val="12"/>
        <color indexed="18"/>
        <rFont val="Arial Cyr"/>
        <family val="0"/>
      </rPr>
      <t>ukać</t>
    </r>
  </si>
  <si>
    <r>
      <t>ch</t>
    </r>
    <r>
      <rPr>
        <sz val="12"/>
        <color indexed="18"/>
        <rFont val="Arial Cyr"/>
        <family val="0"/>
      </rPr>
      <t>ować</t>
    </r>
  </si>
  <si>
    <r>
      <t>dz</t>
    </r>
    <r>
      <rPr>
        <sz val="12"/>
        <color indexed="18"/>
        <rFont val="Arial Cyr"/>
        <family val="0"/>
      </rPr>
      <t>yń</t>
    </r>
  </si>
  <si>
    <r>
      <t>dzi</t>
    </r>
    <r>
      <rPr>
        <sz val="12"/>
        <color indexed="18"/>
        <rFont val="Arial Cyr"/>
        <family val="0"/>
      </rPr>
      <t>ecko</t>
    </r>
  </si>
  <si>
    <r>
      <t>dzi</t>
    </r>
    <r>
      <rPr>
        <sz val="12"/>
        <color indexed="18"/>
        <rFont val="Arial Cyr"/>
        <family val="0"/>
      </rPr>
      <t>ewięć</t>
    </r>
  </si>
  <si>
    <r>
      <t>bą</t>
    </r>
    <r>
      <rPr>
        <b/>
        <sz val="10"/>
        <color indexed="18"/>
        <rFont val="Arial Cyr"/>
        <family val="0"/>
      </rPr>
      <t>dź</t>
    </r>
  </si>
  <si>
    <r>
      <t>sz</t>
    </r>
    <r>
      <rPr>
        <sz val="12"/>
        <color indexed="18"/>
        <rFont val="Arial Cyr"/>
        <family val="0"/>
      </rPr>
      <t>yć</t>
    </r>
  </si>
  <si>
    <r>
      <t>ch</t>
    </r>
    <r>
      <rPr>
        <sz val="12"/>
        <color indexed="18"/>
        <rFont val="Arial Cyr"/>
        <family val="0"/>
      </rPr>
      <t>ytry</t>
    </r>
  </si>
  <si>
    <r>
      <t>sz</t>
    </r>
    <r>
      <rPr>
        <sz val="12"/>
        <color indexed="18"/>
        <rFont val="Arial Cyr"/>
        <family val="0"/>
      </rPr>
      <t>afa</t>
    </r>
  </si>
  <si>
    <r>
      <t>ce</t>
    </r>
    <r>
      <rPr>
        <b/>
        <sz val="12"/>
        <color indexed="18"/>
        <rFont val="Arial Cyr"/>
        <family val="0"/>
      </rPr>
      <t>ch</t>
    </r>
    <r>
      <rPr>
        <sz val="12"/>
        <color indexed="18"/>
        <rFont val="Arial Cyr"/>
        <family val="0"/>
      </rPr>
      <t>a</t>
    </r>
  </si>
  <si>
    <r>
      <t>sz</t>
    </r>
    <r>
      <rPr>
        <sz val="12"/>
        <color indexed="18"/>
        <rFont val="Arial Cyr"/>
        <family val="0"/>
      </rPr>
      <t>ybki</t>
    </r>
  </si>
  <si>
    <r>
      <t>mu</t>
    </r>
    <r>
      <rPr>
        <b/>
        <sz val="12"/>
        <color indexed="18"/>
        <rFont val="Arial Cyr"/>
        <family val="0"/>
      </rPr>
      <t>ch</t>
    </r>
    <r>
      <rPr>
        <sz val="12"/>
        <color indexed="18"/>
        <rFont val="Arial Cyr"/>
        <family val="0"/>
      </rPr>
      <t>a</t>
    </r>
  </si>
  <si>
    <r>
      <t>War</t>
    </r>
    <r>
      <rPr>
        <b/>
        <sz val="12"/>
        <color indexed="18"/>
        <rFont val="Arial Cyr"/>
        <family val="0"/>
      </rPr>
      <t>sz</t>
    </r>
    <r>
      <rPr>
        <sz val="12"/>
        <color indexed="18"/>
        <rFont val="Arial Cyr"/>
        <family val="0"/>
      </rPr>
      <t>awa</t>
    </r>
  </si>
  <si>
    <r>
      <t>du</t>
    </r>
    <r>
      <rPr>
        <b/>
        <sz val="12"/>
        <color indexed="18"/>
        <rFont val="Arial Cyr"/>
        <family val="0"/>
      </rPr>
      <t>ch</t>
    </r>
  </si>
  <si>
    <r>
      <t>Носовые гласные</t>
    </r>
    <r>
      <rPr>
        <b/>
        <sz val="12"/>
        <color indexed="18"/>
        <rFont val="Arial Cyr"/>
        <family val="0"/>
      </rPr>
      <t xml:space="preserve"> ą, ę</t>
    </r>
  </si>
  <si>
    <r>
      <t>перед</t>
    </r>
    <r>
      <rPr>
        <b/>
        <sz val="12"/>
        <color indexed="18"/>
        <rFont val="Arial Cyr"/>
        <family val="0"/>
      </rPr>
      <t xml:space="preserve"> b, p </t>
    </r>
  </si>
  <si>
    <r>
      <t>звучит   о</t>
    </r>
    <r>
      <rPr>
        <vertAlign val="superscript"/>
        <sz val="12"/>
        <color indexed="18"/>
        <rFont val="Arial Cyr"/>
        <family val="0"/>
      </rPr>
      <t>м</t>
    </r>
    <r>
      <rPr>
        <sz val="12"/>
        <color indexed="18"/>
        <rFont val="Arial Cyr"/>
        <family val="0"/>
      </rPr>
      <t>, э</t>
    </r>
    <r>
      <rPr>
        <vertAlign val="superscript"/>
        <sz val="12"/>
        <color indexed="18"/>
        <rFont val="Arial Cyr"/>
        <family val="0"/>
      </rPr>
      <t>м</t>
    </r>
  </si>
  <si>
    <r>
      <t>[гоуо</t>
    </r>
    <r>
      <rPr>
        <i/>
        <vertAlign val="superscript"/>
        <sz val="10"/>
        <color indexed="18"/>
        <rFont val="Arial Cyr"/>
        <family val="0"/>
      </rPr>
      <t>м</t>
    </r>
    <r>
      <rPr>
        <i/>
        <sz val="10"/>
        <color indexed="18"/>
        <rFont val="Arial Cyr"/>
        <family val="0"/>
      </rPr>
      <t>п]</t>
    </r>
  </si>
  <si>
    <r>
      <t>[гоуэ</t>
    </r>
    <r>
      <rPr>
        <i/>
        <vertAlign val="superscript"/>
        <sz val="8"/>
        <color indexed="18"/>
        <rFont val="Arial Cyr"/>
        <family val="0"/>
      </rPr>
      <t>м</t>
    </r>
    <r>
      <rPr>
        <i/>
        <sz val="8"/>
        <color indexed="18"/>
        <rFont val="Arial Cyr"/>
        <family val="0"/>
      </rPr>
      <t>бе]</t>
    </r>
  </si>
  <si>
    <r>
      <t>[ро</t>
    </r>
    <r>
      <rPr>
        <i/>
        <vertAlign val="superscript"/>
        <sz val="10"/>
        <color indexed="18"/>
        <rFont val="Arial Cyr"/>
        <family val="0"/>
      </rPr>
      <t>м</t>
    </r>
    <r>
      <rPr>
        <i/>
        <sz val="10"/>
        <color indexed="18"/>
        <rFont val="Arial Cyr"/>
        <family val="0"/>
      </rPr>
      <t>бе]</t>
    </r>
  </si>
  <si>
    <r>
      <t>[постэ</t>
    </r>
    <r>
      <rPr>
        <i/>
        <vertAlign val="superscript"/>
        <sz val="8"/>
        <color indexed="18"/>
        <rFont val="Arial Cyr"/>
        <family val="0"/>
      </rPr>
      <t>м</t>
    </r>
    <r>
      <rPr>
        <i/>
        <sz val="8"/>
        <color indexed="18"/>
        <rFont val="Arial Cyr"/>
        <family val="0"/>
      </rPr>
      <t>п]</t>
    </r>
  </si>
  <si>
    <r>
      <t>[зо</t>
    </r>
    <r>
      <rPr>
        <i/>
        <vertAlign val="superscript"/>
        <sz val="10"/>
        <color indexed="18"/>
        <rFont val="Arial Cyr"/>
        <family val="0"/>
      </rPr>
      <t>м</t>
    </r>
    <r>
      <rPr>
        <i/>
        <sz val="10"/>
        <color indexed="18"/>
        <rFont val="Arial Cyr"/>
        <family val="0"/>
      </rPr>
      <t>п]</t>
    </r>
  </si>
  <si>
    <r>
      <t>[зэ</t>
    </r>
    <r>
      <rPr>
        <i/>
        <vertAlign val="superscript"/>
        <sz val="8"/>
        <color indexed="18"/>
        <rFont val="Arial Cyr"/>
        <family val="0"/>
      </rPr>
      <t>м</t>
    </r>
    <r>
      <rPr>
        <i/>
        <sz val="8"/>
        <color indexed="18"/>
        <rFont val="Arial Cyr"/>
        <family val="0"/>
      </rPr>
      <t>бы]</t>
    </r>
  </si>
  <si>
    <r>
      <t>перед</t>
    </r>
    <r>
      <rPr>
        <b/>
        <sz val="12"/>
        <color indexed="18"/>
        <rFont val="Arial Cyr"/>
        <family val="0"/>
      </rPr>
      <t xml:space="preserve"> d, t, dz, c, cz </t>
    </r>
    <r>
      <rPr>
        <sz val="12"/>
        <color indexed="18"/>
        <rFont val="Arial Cyr"/>
        <family val="0"/>
      </rPr>
      <t>звучит</t>
    </r>
  </si>
  <si>
    <r>
      <t>о</t>
    </r>
    <r>
      <rPr>
        <vertAlign val="superscript"/>
        <sz val="12"/>
        <color indexed="18"/>
        <rFont val="Arial Cyr"/>
        <family val="0"/>
      </rPr>
      <t>н</t>
    </r>
    <r>
      <rPr>
        <sz val="12"/>
        <color indexed="18"/>
        <rFont val="Arial Cyr"/>
        <family val="0"/>
      </rPr>
      <t>, э</t>
    </r>
    <r>
      <rPr>
        <vertAlign val="superscript"/>
        <sz val="12"/>
        <color indexed="18"/>
        <rFont val="Arial Cyr"/>
        <family val="0"/>
      </rPr>
      <t>н</t>
    </r>
  </si>
  <si>
    <r>
      <t>[доко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т]</t>
    </r>
  </si>
  <si>
    <r>
      <t>[прэ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тко]</t>
    </r>
  </si>
  <si>
    <r>
      <t>[горо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цо]</t>
    </r>
  </si>
  <si>
    <r>
      <t>[накрэ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ца]</t>
    </r>
  </si>
  <si>
    <r>
      <t>[ко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т]</t>
    </r>
  </si>
  <si>
    <r>
      <t>[зайе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та]</t>
    </r>
  </si>
  <si>
    <r>
      <t>[мо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дры]</t>
    </r>
  </si>
  <si>
    <r>
      <t>[бэ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дэ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]</t>
    </r>
  </si>
  <si>
    <r>
      <t>[пё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тэк]</t>
    </r>
  </si>
  <si>
    <r>
      <t>[хэ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тне]</t>
    </r>
  </si>
  <si>
    <r>
      <t>[со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ъджи]</t>
    </r>
  </si>
  <si>
    <r>
      <t>[бэ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ьдже]</t>
    </r>
  </si>
  <si>
    <r>
      <t>[згино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ьч]</t>
    </r>
  </si>
  <si>
    <r>
      <t>[пе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ъч]</t>
    </r>
  </si>
  <si>
    <r>
      <t>[уо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ка]</t>
    </r>
  </si>
  <si>
    <r>
      <t>[буэ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китны]</t>
    </r>
  </si>
  <si>
    <r>
      <t>[мo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ка]</t>
    </r>
  </si>
  <si>
    <r>
      <t>[мэ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ка]</t>
    </r>
  </si>
  <si>
    <r>
      <t>[паёо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к]</t>
    </r>
  </si>
  <si>
    <r>
      <t>[пе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ькны]</t>
    </r>
  </si>
  <si>
    <r>
      <t>[ро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к]</t>
    </r>
  </si>
  <si>
    <r>
      <t>[рэ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ка]</t>
    </r>
  </si>
  <si>
    <r>
      <t>[окро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глы]</t>
    </r>
  </si>
  <si>
    <r>
      <t>[крэ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ги]</t>
    </r>
  </si>
  <si>
    <r>
      <t>[пcтpo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ги]</t>
    </r>
  </si>
  <si>
    <r>
      <t>[потэ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га]</t>
    </r>
  </si>
  <si>
    <r>
      <t>[уро</t>
    </r>
    <r>
      <rPr>
        <i/>
        <vertAlign val="superscript"/>
        <sz val="10"/>
        <color indexed="18"/>
        <rFont val="Arial Cyr"/>
        <family val="0"/>
      </rPr>
      <t>н</t>
    </r>
    <r>
      <rPr>
        <i/>
        <sz val="10"/>
        <color indexed="18"/>
        <rFont val="Arial Cyr"/>
        <family val="0"/>
      </rPr>
      <t>гачь]</t>
    </r>
  </si>
  <si>
    <r>
      <t>[тэ</t>
    </r>
    <r>
      <rPr>
        <i/>
        <vertAlign val="superscript"/>
        <sz val="8"/>
        <color indexed="18"/>
        <rFont val="Arial Cyr"/>
        <family val="0"/>
      </rPr>
      <t>н</t>
    </r>
    <r>
      <rPr>
        <i/>
        <sz val="8"/>
        <color indexed="18"/>
        <rFont val="Arial Cyr"/>
        <family val="0"/>
      </rPr>
      <t>ги]</t>
    </r>
  </si>
  <si>
    <r>
      <t>Похожее русское слово (</t>
    </r>
    <r>
      <rPr>
        <sz val="11"/>
        <color indexed="10"/>
        <rFont val="Arial Cyr"/>
        <family val="0"/>
      </rPr>
      <t>но неверное</t>
    </r>
    <r>
      <rPr>
        <sz val="11"/>
        <color indexed="62"/>
        <rFont val="Arial Cyr"/>
        <family val="0"/>
      </rPr>
      <t>)</t>
    </r>
  </si>
  <si>
    <r>
      <t>e(ie) -</t>
    </r>
    <r>
      <rPr>
        <sz val="12"/>
        <color indexed="16"/>
        <rFont val="Arial"/>
        <family val="2"/>
      </rPr>
      <t xml:space="preserve"> </t>
    </r>
    <r>
      <rPr>
        <b/>
        <sz val="12"/>
        <color indexed="16"/>
        <rFont val="Arial"/>
        <family val="2"/>
      </rPr>
      <t>0:</t>
    </r>
  </si>
  <si>
    <r>
      <t>ie - io</t>
    </r>
    <r>
      <rPr>
        <sz val="12"/>
        <color indexed="16"/>
        <rFont val="Arial"/>
        <family val="2"/>
      </rPr>
      <t>:</t>
    </r>
  </si>
  <si>
    <r>
      <t>o - a</t>
    </r>
    <r>
      <rPr>
        <sz val="12"/>
        <color indexed="16"/>
        <rFont val="Arial"/>
        <family val="2"/>
      </rPr>
      <t>:</t>
    </r>
  </si>
  <si>
    <r>
      <t>ia - ie</t>
    </r>
    <r>
      <rPr>
        <sz val="12"/>
        <color indexed="16"/>
        <rFont val="Arial"/>
        <family val="2"/>
      </rPr>
      <t>:</t>
    </r>
  </si>
  <si>
    <r>
      <t>b - b',       р - p',       w - w',        f - f',        m – m’,        n – n’</t>
    </r>
    <r>
      <rPr>
        <sz val="12"/>
        <color indexed="16"/>
        <rFont val="Arial"/>
        <family val="2"/>
      </rPr>
      <t xml:space="preserve">,        </t>
    </r>
    <r>
      <rPr>
        <b/>
        <sz val="12"/>
        <color indexed="16"/>
        <rFont val="Arial"/>
        <family val="2"/>
      </rPr>
      <t>ł - l</t>
    </r>
    <r>
      <rPr>
        <sz val="12"/>
        <color indexed="16"/>
        <rFont val="Arial"/>
        <family val="2"/>
      </rPr>
      <t>(</t>
    </r>
    <r>
      <rPr>
        <b/>
        <sz val="12"/>
        <color indexed="16"/>
        <rFont val="Arial"/>
        <family val="2"/>
      </rPr>
      <t>l'</t>
    </r>
    <r>
      <rPr>
        <sz val="12"/>
        <color indexed="16"/>
        <rFont val="Arial"/>
        <family val="2"/>
      </rPr>
      <t>):</t>
    </r>
  </si>
  <si>
    <r>
      <t>g</t>
    </r>
    <r>
      <rPr>
        <sz val="12"/>
        <color indexed="16"/>
        <rFont val="Arial"/>
        <family val="2"/>
      </rPr>
      <t xml:space="preserve"> - </t>
    </r>
    <r>
      <rPr>
        <b/>
        <sz val="12"/>
        <color indexed="16"/>
        <rFont val="Arial"/>
        <family val="2"/>
      </rPr>
      <t>ż - dz:</t>
    </r>
  </si>
  <si>
    <r>
      <t>ch - sz - ś</t>
    </r>
    <r>
      <rPr>
        <sz val="12"/>
        <color indexed="16"/>
        <rFont val="Arial"/>
        <family val="2"/>
      </rPr>
      <t>:</t>
    </r>
  </si>
  <si>
    <r>
      <t>в предл. пад.</t>
    </r>
    <r>
      <rPr>
        <sz val="10"/>
        <rFont val="Arial Cyr"/>
        <family val="0"/>
      </rPr>
      <t xml:space="preserve"> (жен. род - еще и в </t>
    </r>
    <r>
      <rPr>
        <b/>
        <sz val="10"/>
        <rFont val="Arial Cyr"/>
        <family val="0"/>
      </rPr>
      <t>дат. пад.</t>
    </r>
    <r>
      <rPr>
        <sz val="10"/>
        <rFont val="Arial Cyr"/>
        <family val="0"/>
      </rPr>
      <t>) имеют смягчение</t>
    </r>
  </si>
  <si>
    <r>
      <t xml:space="preserve">в </t>
    </r>
    <r>
      <rPr>
        <b/>
        <sz val="12"/>
        <rFont val="Arial Cyr"/>
        <family val="0"/>
      </rPr>
      <t>имен. падеже</t>
    </r>
    <r>
      <rPr>
        <sz val="12"/>
        <rFont val="Arial Cyr"/>
        <family val="0"/>
      </rPr>
      <t xml:space="preserve"> имеют окончания</t>
    </r>
  </si>
  <si>
    <r>
      <t>chło</t>
    </r>
    <r>
      <rPr>
        <b/>
        <sz val="12"/>
        <color indexed="18"/>
        <rFont val="Arial Cyr"/>
        <family val="0"/>
      </rPr>
      <t xml:space="preserve">p </t>
    </r>
    <r>
      <rPr>
        <sz val="12"/>
        <color indexed="18"/>
        <rFont val="Arial Cyr"/>
        <family val="0"/>
      </rPr>
      <t xml:space="preserve">- </t>
    </r>
  </si>
  <si>
    <r>
      <t>o chło</t>
    </r>
    <r>
      <rPr>
        <b/>
        <sz val="12"/>
        <color indexed="18"/>
        <rFont val="Arial Cyr"/>
        <family val="0"/>
      </rPr>
      <t>pie</t>
    </r>
  </si>
  <si>
    <r>
      <t>Euro</t>
    </r>
    <r>
      <rPr>
        <b/>
        <sz val="12"/>
        <color indexed="18"/>
        <rFont val="Arial Cyr"/>
        <family val="0"/>
      </rPr>
      <t>pa</t>
    </r>
    <r>
      <rPr>
        <sz val="12"/>
        <color indexed="18"/>
        <rFont val="Arial Cyr"/>
        <family val="0"/>
      </rPr>
      <t xml:space="preserve"> - </t>
    </r>
  </si>
  <si>
    <r>
      <t>o Euro</t>
    </r>
    <r>
      <rPr>
        <b/>
        <sz val="12"/>
        <color indexed="18"/>
        <rFont val="Arial Cyr"/>
        <family val="0"/>
      </rPr>
      <t>pie</t>
    </r>
  </si>
  <si>
    <r>
      <t>tem</t>
    </r>
    <r>
      <rPr>
        <b/>
        <sz val="12"/>
        <color indexed="18"/>
        <rFont val="Arial Cyr"/>
        <family val="0"/>
      </rPr>
      <t xml:space="preserve">po - </t>
    </r>
  </si>
  <si>
    <r>
      <t>o tem</t>
    </r>
    <r>
      <rPr>
        <b/>
        <sz val="12"/>
        <color indexed="18"/>
        <rFont val="Arial Cyr"/>
        <family val="0"/>
      </rPr>
      <t>pie</t>
    </r>
  </si>
  <si>
    <r>
      <t>sło</t>
    </r>
    <r>
      <rPr>
        <b/>
        <sz val="12"/>
        <color indexed="18"/>
        <rFont val="Arial Cyr"/>
        <family val="0"/>
      </rPr>
      <t xml:space="preserve">wo  </t>
    </r>
  </si>
  <si>
    <r>
      <t>On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jest</t>
    </r>
    <r>
      <rPr>
        <sz val="12"/>
        <color indexed="18"/>
        <rFont val="Arial Cyr"/>
        <family val="0"/>
      </rPr>
      <t xml:space="preserve"> doktorem</t>
    </r>
  </si>
  <si>
    <r>
      <t>Ona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jest</t>
    </r>
    <r>
      <rPr>
        <sz val="12"/>
        <color indexed="18"/>
        <rFont val="Arial Cyr"/>
        <family val="0"/>
      </rPr>
      <t xml:space="preserve"> studentką</t>
    </r>
  </si>
  <si>
    <r>
      <t>Ono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jest</t>
    </r>
    <r>
      <rPr>
        <sz val="12"/>
        <color indexed="18"/>
        <rFont val="Arial Cyr"/>
        <family val="0"/>
      </rPr>
      <t xml:space="preserve"> zwierzem</t>
    </r>
  </si>
  <si>
    <r>
      <t>Jest moim mieszka</t>
    </r>
    <r>
      <rPr>
        <b/>
        <sz val="12"/>
        <color indexed="18"/>
        <rFont val="Arial Cyr"/>
        <family val="0"/>
      </rPr>
      <t>niem</t>
    </r>
  </si>
  <si>
    <r>
      <t>Ja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jestem</t>
    </r>
    <r>
      <rPr>
        <sz val="12"/>
        <color indexed="18"/>
        <rFont val="Arial Cyr"/>
        <family val="0"/>
      </rPr>
      <t xml:space="preserve"> studentem</t>
    </r>
  </si>
  <si>
    <r>
      <t>Ty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>jesteś</t>
    </r>
    <r>
      <rPr>
        <sz val="12"/>
        <color indexed="18"/>
        <rFont val="Arial Cyr"/>
        <family val="0"/>
      </rPr>
      <t xml:space="preserve"> studentem</t>
    </r>
  </si>
  <si>
    <r>
      <t>eś</t>
    </r>
    <r>
      <rPr>
        <b/>
        <sz val="12"/>
        <color indexed="10"/>
        <rFont val="Arial Cyr"/>
        <family val="0"/>
      </rPr>
      <t>my</t>
    </r>
  </si>
  <si>
    <r>
      <t>My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jesteśmy</t>
    </r>
    <r>
      <rPr>
        <sz val="12"/>
        <color indexed="18"/>
        <rFont val="Arial Cyr"/>
        <family val="0"/>
      </rPr>
      <t xml:space="preserve"> studentami</t>
    </r>
  </si>
  <si>
    <r>
      <t>eś</t>
    </r>
    <r>
      <rPr>
        <b/>
        <sz val="12"/>
        <color indexed="10"/>
        <rFont val="Arial Cyr"/>
        <family val="0"/>
      </rPr>
      <t>cie</t>
    </r>
  </si>
  <si>
    <r>
      <t>Wy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>jesteście</t>
    </r>
    <r>
      <rPr>
        <sz val="12"/>
        <color indexed="18"/>
        <rFont val="Arial Cyr"/>
        <family val="0"/>
      </rPr>
      <t xml:space="preserve"> studentami</t>
    </r>
  </si>
  <si>
    <r>
      <t>Oni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są</t>
    </r>
    <r>
      <rPr>
        <sz val="12"/>
        <color indexed="18"/>
        <rFont val="Arial Cyr"/>
        <family val="0"/>
      </rPr>
      <t xml:space="preserve"> studentami</t>
    </r>
  </si>
  <si>
    <r>
      <t>One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>są</t>
    </r>
    <r>
      <rPr>
        <sz val="12"/>
        <color indexed="18"/>
        <rFont val="Arial Cyr"/>
        <family val="0"/>
      </rPr>
      <t xml:space="preserve"> student</t>
    </r>
    <r>
      <rPr>
        <b/>
        <sz val="12"/>
        <color indexed="16"/>
        <rFont val="Arial Cyr"/>
        <family val="0"/>
      </rPr>
      <t>k</t>
    </r>
    <r>
      <rPr>
        <sz val="12"/>
        <color indexed="18"/>
        <rFont val="Arial Cyr"/>
        <family val="0"/>
      </rPr>
      <t>ami</t>
    </r>
  </si>
  <si>
    <r>
      <t>On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ma</t>
    </r>
    <r>
      <rPr>
        <sz val="12"/>
        <color indexed="18"/>
        <rFont val="Arial Cyr"/>
        <family val="0"/>
      </rPr>
      <t xml:space="preserve"> brata</t>
    </r>
  </si>
  <si>
    <r>
      <t>Ona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 xml:space="preserve">ma </t>
    </r>
    <r>
      <rPr>
        <sz val="12"/>
        <color indexed="18"/>
        <rFont val="Arial Cyr"/>
        <family val="0"/>
      </rPr>
      <t>brata</t>
    </r>
  </si>
  <si>
    <r>
      <t>Ono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ma </t>
    </r>
    <r>
      <rPr>
        <sz val="12"/>
        <color indexed="18"/>
        <rFont val="Arial Cyr"/>
        <family val="0"/>
      </rPr>
      <t>apetyt</t>
    </r>
  </si>
  <si>
    <r>
      <t>Ja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>mam</t>
    </r>
    <r>
      <rPr>
        <sz val="12"/>
        <color indexed="18"/>
        <rFont val="Arial Cyr"/>
        <family val="0"/>
      </rPr>
      <t xml:space="preserve"> czas</t>
    </r>
  </si>
  <si>
    <r>
      <t>Ty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>masz</t>
    </r>
    <r>
      <rPr>
        <sz val="12"/>
        <color indexed="18"/>
        <rFont val="Arial Cyr"/>
        <family val="0"/>
      </rPr>
      <t xml:space="preserve"> czas</t>
    </r>
    <r>
      <rPr>
        <b/>
        <sz val="12"/>
        <color indexed="18"/>
        <rFont val="Arial Cyr"/>
        <family val="0"/>
      </rPr>
      <t>u</t>
    </r>
  </si>
  <si>
    <r>
      <t>My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mamy </t>
    </r>
    <r>
      <rPr>
        <sz val="12"/>
        <color indexed="18"/>
        <rFont val="Arial Cyr"/>
        <family val="0"/>
      </rPr>
      <t>czas</t>
    </r>
  </si>
  <si>
    <r>
      <t>Wy</t>
    </r>
    <r>
      <rPr>
        <sz val="12"/>
        <color indexed="18"/>
        <rFont val="Arial Cyr"/>
        <family val="0"/>
      </rPr>
      <t xml:space="preserve"> nie</t>
    </r>
    <r>
      <rPr>
        <b/>
        <sz val="12"/>
        <color indexed="16"/>
        <rFont val="Arial Cyr"/>
        <family val="0"/>
      </rPr>
      <t xml:space="preserve"> macie </t>
    </r>
    <r>
      <rPr>
        <sz val="12"/>
        <color indexed="18"/>
        <rFont val="Arial Cyr"/>
        <family val="0"/>
      </rPr>
      <t>czas</t>
    </r>
    <r>
      <rPr>
        <b/>
        <sz val="12"/>
        <color indexed="18"/>
        <rFont val="Arial Cyr"/>
        <family val="0"/>
      </rPr>
      <t>u</t>
    </r>
  </si>
  <si>
    <r>
      <t>Oni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mają </t>
    </r>
    <r>
      <rPr>
        <sz val="12"/>
        <color indexed="18"/>
        <rFont val="Arial Cyr"/>
        <family val="0"/>
      </rPr>
      <t>czas</t>
    </r>
  </si>
  <si>
    <r>
      <t>One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>mają</t>
    </r>
    <r>
      <rPr>
        <sz val="12"/>
        <color indexed="18"/>
        <rFont val="Arial Cyr"/>
        <family val="0"/>
      </rPr>
      <t xml:space="preserve"> czas</t>
    </r>
    <r>
      <rPr>
        <b/>
        <sz val="12"/>
        <color indexed="18"/>
        <rFont val="Arial Cyr"/>
        <family val="0"/>
      </rPr>
      <t>u</t>
    </r>
  </si>
  <si>
    <r>
      <t>On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chce </t>
    </r>
    <r>
      <rPr>
        <sz val="12"/>
        <color indexed="18"/>
        <rFont val="Arial Cyr"/>
        <family val="0"/>
      </rPr>
      <t>być</t>
    </r>
    <r>
      <rPr>
        <b/>
        <sz val="12"/>
        <color indexed="16"/>
        <rFont val="Arial Cyr"/>
        <family val="0"/>
      </rPr>
      <t xml:space="preserve"> </t>
    </r>
    <r>
      <rPr>
        <sz val="12"/>
        <color indexed="18"/>
        <rFont val="Arial Cyr"/>
        <family val="0"/>
      </rPr>
      <t>studentem</t>
    </r>
  </si>
  <si>
    <r>
      <t>Ona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chce </t>
    </r>
    <r>
      <rPr>
        <sz val="12"/>
        <color indexed="18"/>
        <rFont val="Arial Cyr"/>
        <family val="0"/>
      </rPr>
      <t>mieć wolny</t>
    </r>
    <r>
      <rPr>
        <b/>
        <sz val="12"/>
        <color indexed="16"/>
        <rFont val="Arial Cyr"/>
        <family val="0"/>
      </rPr>
      <t xml:space="preserve"> </t>
    </r>
    <r>
      <rPr>
        <sz val="12"/>
        <color indexed="18"/>
        <rFont val="Arial Cyr"/>
        <family val="0"/>
      </rPr>
      <t xml:space="preserve">czas </t>
    </r>
  </si>
  <si>
    <r>
      <t>Ono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chce </t>
    </r>
    <r>
      <rPr>
        <sz val="12"/>
        <color indexed="18"/>
        <rFont val="Arial Cyr"/>
        <family val="0"/>
      </rPr>
      <t>być</t>
    </r>
    <r>
      <rPr>
        <b/>
        <sz val="12"/>
        <color indexed="16"/>
        <rFont val="Arial Cyr"/>
        <family val="0"/>
      </rPr>
      <t xml:space="preserve"> </t>
    </r>
    <r>
      <rPr>
        <sz val="12"/>
        <color indexed="18"/>
        <rFont val="Arial Cyr"/>
        <family val="0"/>
      </rPr>
      <t>wolne</t>
    </r>
  </si>
  <si>
    <r>
      <t>Ja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chcę </t>
    </r>
    <r>
      <rPr>
        <sz val="12"/>
        <color indexed="18"/>
        <rFont val="Arial Cyr"/>
        <family val="0"/>
      </rPr>
      <t>być studentem</t>
    </r>
  </si>
  <si>
    <r>
      <t>Ty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 xml:space="preserve">chcesz </t>
    </r>
    <r>
      <rPr>
        <sz val="12"/>
        <color indexed="18"/>
        <rFont val="Arial Cyr"/>
        <family val="0"/>
      </rPr>
      <t>być studentką</t>
    </r>
  </si>
  <si>
    <r>
      <t>My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chcemy </t>
    </r>
    <r>
      <rPr>
        <sz val="12"/>
        <color indexed="18"/>
        <rFont val="Arial Cyr"/>
        <family val="0"/>
      </rPr>
      <t xml:space="preserve"> mieć wolny czas </t>
    </r>
  </si>
  <si>
    <r>
      <t>Wy</t>
    </r>
    <r>
      <rPr>
        <sz val="12"/>
        <color indexed="18"/>
        <rFont val="Arial Cyr"/>
        <family val="0"/>
      </rPr>
      <t xml:space="preserve"> nie</t>
    </r>
    <r>
      <rPr>
        <b/>
        <sz val="12"/>
        <color indexed="16"/>
        <rFont val="Arial Cyr"/>
        <family val="0"/>
      </rPr>
      <t xml:space="preserve"> checie </t>
    </r>
    <r>
      <rPr>
        <sz val="12"/>
        <color indexed="18"/>
        <rFont val="Arial Cyr"/>
        <family val="0"/>
      </rPr>
      <t>czytać</t>
    </r>
  </si>
  <si>
    <r>
      <t>Oni</t>
    </r>
    <r>
      <rPr>
        <sz val="12"/>
        <color indexed="18"/>
        <rFont val="Arial Cyr"/>
        <family val="0"/>
      </rPr>
      <t xml:space="preserve"> </t>
    </r>
    <r>
      <rPr>
        <b/>
        <sz val="12"/>
        <color indexed="16"/>
        <rFont val="Arial Cyr"/>
        <family val="0"/>
      </rPr>
      <t xml:space="preserve">chcą </t>
    </r>
    <r>
      <rPr>
        <sz val="12"/>
        <color indexed="18"/>
        <rFont val="Arial Cyr"/>
        <family val="0"/>
      </rPr>
      <t>spać</t>
    </r>
  </si>
  <si>
    <r>
      <t>One</t>
    </r>
    <r>
      <rPr>
        <sz val="12"/>
        <color indexed="18"/>
        <rFont val="Arial Cyr"/>
        <family val="0"/>
      </rPr>
      <t xml:space="preserve"> nie </t>
    </r>
    <r>
      <rPr>
        <b/>
        <sz val="12"/>
        <color indexed="16"/>
        <rFont val="Arial Cyr"/>
        <family val="0"/>
      </rPr>
      <t xml:space="preserve">chcą </t>
    </r>
    <r>
      <rPr>
        <sz val="12"/>
        <color indexed="18"/>
        <rFont val="Arial Cyr"/>
        <family val="0"/>
      </rPr>
      <t xml:space="preserve"> spać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</si>
</sst>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  <numFmt numFmtId="171" formatCode="0.0"/>
    <numFmt numFmtId="172" formatCode="0.000"/>
    <numFmt numFmtId="173" formatCode="#,##0_ ;\-#,##0\ 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6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8"/>
      <name val="Arial Cyr"/>
      <family val="0"/>
    </font>
    <font>
      <sz val="12"/>
      <color indexed="18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2"/>
      <color indexed="62"/>
      <name val="Arial Cyr"/>
      <family val="0"/>
    </font>
    <font>
      <b/>
      <sz val="10"/>
      <name val="Arial Cyr"/>
      <family val="0"/>
    </font>
    <font>
      <sz val="12"/>
      <color indexed="56"/>
      <name val="Arial Cyr"/>
      <family val="0"/>
    </font>
    <font>
      <sz val="12"/>
      <color indexed="57"/>
      <name val="Arial Cyr"/>
      <family val="0"/>
    </font>
    <font>
      <b/>
      <sz val="12"/>
      <color indexed="57"/>
      <name val="Arial Cyr"/>
      <family val="0"/>
    </font>
    <font>
      <b/>
      <sz val="12"/>
      <color indexed="10"/>
      <name val="Arial Cyr"/>
      <family val="0"/>
    </font>
    <font>
      <sz val="10"/>
      <color indexed="18"/>
      <name val="Arial Cyr"/>
      <family val="0"/>
    </font>
    <font>
      <b/>
      <u val="single"/>
      <sz val="10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9"/>
      <name val="Arial Cyr"/>
      <family val="0"/>
    </font>
    <font>
      <b/>
      <sz val="8"/>
      <color indexed="10"/>
      <name val="Arial Narrow"/>
      <family val="2"/>
    </font>
    <font>
      <sz val="7"/>
      <color indexed="9"/>
      <name val="Arial Cyr"/>
      <family val="0"/>
    </font>
    <font>
      <sz val="12"/>
      <color indexed="12"/>
      <name val="Arial Cyr"/>
      <family val="0"/>
    </font>
    <font>
      <sz val="8"/>
      <name val="Arial"/>
      <family val="2"/>
    </font>
    <font>
      <sz val="8"/>
      <color indexed="18"/>
      <name val="Arial Cyr"/>
      <family val="0"/>
    </font>
    <font>
      <sz val="8"/>
      <color indexed="9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12"/>
      <color indexed="18"/>
      <name val="Arial Cyr"/>
      <family val="0"/>
    </font>
    <font>
      <b/>
      <i/>
      <u val="single"/>
      <sz val="8"/>
      <name val="Arial Narrow"/>
      <family val="2"/>
    </font>
    <font>
      <i/>
      <u val="single"/>
      <sz val="8"/>
      <name val="Arial Narrow"/>
      <family val="2"/>
    </font>
    <font>
      <b/>
      <sz val="14"/>
      <color indexed="18"/>
      <name val="Arial Cyr"/>
      <family val="0"/>
    </font>
    <font>
      <vertAlign val="superscript"/>
      <sz val="14"/>
      <color indexed="18"/>
      <name val="Arial Cyr"/>
      <family val="0"/>
    </font>
    <font>
      <sz val="14"/>
      <color indexed="18"/>
      <name val="Arial Cyr"/>
      <family val="0"/>
    </font>
    <font>
      <b/>
      <sz val="10"/>
      <color indexed="18"/>
      <name val="Arial Cyr"/>
      <family val="0"/>
    </font>
    <font>
      <strike/>
      <sz val="12"/>
      <color indexed="18"/>
      <name val="Arial Cyr"/>
      <family val="0"/>
    </font>
    <font>
      <sz val="12"/>
      <color indexed="9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9"/>
      <name val="Arial Cyr"/>
      <family val="0"/>
    </font>
    <font>
      <sz val="8"/>
      <color indexed="9"/>
      <name val="Arial Narrow"/>
      <family val="2"/>
    </font>
    <font>
      <b/>
      <sz val="12"/>
      <color indexed="9"/>
      <name val="Arial Cyr"/>
      <family val="0"/>
    </font>
    <font>
      <i/>
      <vertAlign val="superscript"/>
      <sz val="10"/>
      <color indexed="18"/>
      <name val="Arial Cyr"/>
      <family val="0"/>
    </font>
    <font>
      <i/>
      <sz val="10"/>
      <color indexed="18"/>
      <name val="Arial Cyr"/>
      <family val="0"/>
    </font>
    <font>
      <i/>
      <vertAlign val="superscript"/>
      <sz val="8"/>
      <color indexed="18"/>
      <name val="Arial Cyr"/>
      <family val="0"/>
    </font>
    <font>
      <i/>
      <sz val="8"/>
      <color indexed="18"/>
      <name val="Arial Cyr"/>
      <family val="0"/>
    </font>
    <font>
      <b/>
      <sz val="8"/>
      <color indexed="18"/>
      <name val="Arial Cyr"/>
      <family val="0"/>
    </font>
    <font>
      <sz val="9"/>
      <color indexed="16"/>
      <name val="Arial Cyr"/>
      <family val="0"/>
    </font>
    <font>
      <b/>
      <sz val="8"/>
      <color indexed="12"/>
      <name val="Arial Cyr"/>
      <family val="0"/>
    </font>
    <font>
      <b/>
      <sz val="8"/>
      <color indexed="9"/>
      <name val="Arial Cyr"/>
      <family val="0"/>
    </font>
    <font>
      <b/>
      <sz val="11"/>
      <color indexed="18"/>
      <name val="Arial Cyr"/>
      <family val="0"/>
    </font>
    <font>
      <b/>
      <sz val="12"/>
      <color indexed="18"/>
      <name val="Arial Narrow"/>
      <family val="2"/>
    </font>
    <font>
      <b/>
      <sz val="12"/>
      <color indexed="21"/>
      <name val="Arial Cyr"/>
      <family val="0"/>
    </font>
    <font>
      <sz val="11"/>
      <color indexed="10"/>
      <name val="Arial Cyr"/>
      <family val="0"/>
    </font>
    <font>
      <sz val="11"/>
      <color indexed="62"/>
      <name val="Arial Cyr"/>
      <family val="0"/>
    </font>
    <font>
      <u val="single"/>
      <sz val="10"/>
      <color indexed="9"/>
      <name val="Arial Cyr"/>
      <family val="0"/>
    </font>
    <font>
      <sz val="10"/>
      <color indexed="62"/>
      <name val="Arial Cyr"/>
      <family val="0"/>
    </font>
    <font>
      <sz val="10"/>
      <color indexed="12"/>
      <name val="Arial Cyr"/>
      <family val="0"/>
    </font>
    <font>
      <sz val="7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2"/>
      <color indexed="12"/>
      <name val="Times New Roman"/>
      <family val="1"/>
    </font>
    <font>
      <b/>
      <sz val="12"/>
      <color indexed="16"/>
      <name val="Arial Cyr"/>
      <family val="0"/>
    </font>
    <font>
      <i/>
      <sz val="12"/>
      <color indexed="10"/>
      <name val="Arial Cyr"/>
      <family val="0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 Cyr"/>
      <family val="0"/>
    </font>
    <font>
      <b/>
      <sz val="11"/>
      <color indexed="10"/>
      <name val="Arial Cyr"/>
      <family val="0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7"/>
      <color indexed="10"/>
      <name val="Arial Cyr"/>
      <family val="0"/>
    </font>
    <font>
      <sz val="8"/>
      <color indexed="10"/>
      <name val="Arial Cyr"/>
      <family val="0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>
        <color indexed="10"/>
      </right>
      <top style="medium"/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>
        <color indexed="10"/>
      </right>
      <top>
        <color indexed="63"/>
      </top>
      <bottom style="thin">
        <color indexed="8"/>
      </bottom>
    </border>
    <border>
      <left style="medium"/>
      <right style="medium">
        <color indexed="10"/>
      </right>
      <top style="thin">
        <color indexed="8"/>
      </top>
      <bottom style="thin">
        <color indexed="8"/>
      </bottom>
    </border>
    <border diagonalUp="1" diagonalDown="1">
      <left style="medium">
        <color indexed="10"/>
      </left>
      <right style="thin">
        <color indexed="10"/>
      </right>
      <top style="thin">
        <color indexed="8"/>
      </top>
      <bottom style="thin">
        <color indexed="8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10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>
        <color indexed="10"/>
      </right>
      <top style="thin">
        <color indexed="8"/>
      </top>
      <bottom style="thin"/>
    </border>
    <border>
      <left style="medium">
        <color indexed="10"/>
      </left>
      <right style="medium">
        <color indexed="10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 diagonalUp="1" diagonalDown="1"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 style="thin">
        <color indexed="10"/>
      </diagonal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 diagonalUp="1" diagonalDown="1">
      <left style="medium">
        <color indexed="10"/>
      </left>
      <right style="thin">
        <color indexed="8"/>
      </right>
      <top style="thin"/>
      <bottom style="medium">
        <color indexed="10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/>
      <bottom style="medium">
        <color indexed="10"/>
      </bottom>
      <diagonal style="thin">
        <color indexed="8"/>
      </diagonal>
    </border>
    <border>
      <left style="medium"/>
      <right style="medium"/>
      <top style="thin"/>
      <bottom style="medium">
        <color indexed="10"/>
      </bottom>
    </border>
    <border>
      <left style="medium"/>
      <right>
        <color indexed="63"/>
      </right>
      <top style="thin"/>
      <bottom style="medium">
        <color indexed="10"/>
      </bottom>
    </border>
    <border>
      <left style="medium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 diagonalUp="1" diagonalDown="1">
      <left>
        <color indexed="63"/>
      </left>
      <right style="thin">
        <color indexed="8"/>
      </right>
      <top style="thin"/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/>
      <bottom style="medium">
        <color indexed="8"/>
      </bottom>
      <diagonal style="thin">
        <color indexed="8"/>
      </diagonal>
    </border>
    <border>
      <left style="medium">
        <color indexed="12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12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top" indent="2"/>
    </xf>
    <xf numFmtId="0" fontId="7" fillId="0" borderId="0" xfId="0" applyFont="1" applyAlignment="1">
      <alignment/>
    </xf>
    <xf numFmtId="0" fontId="4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3" borderId="6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5" xfId="15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3" borderId="0" xfId="0" applyFont="1" applyFill="1" applyAlignment="1">
      <alignment horizontal="right"/>
    </xf>
    <xf numFmtId="0" fontId="17" fillId="3" borderId="5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right" indent="1"/>
    </xf>
    <xf numFmtId="0" fontId="7" fillId="3" borderId="0" xfId="0" applyFont="1" applyFill="1" applyAlignment="1">
      <alignment horizontal="right"/>
    </xf>
    <xf numFmtId="0" fontId="9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3" fillId="3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indent="1"/>
    </xf>
    <xf numFmtId="0" fontId="19" fillId="0" borderId="0" xfId="0" applyFont="1" applyAlignment="1">
      <alignment horizontal="left"/>
    </xf>
    <xf numFmtId="0" fontId="20" fillId="4" borderId="0" xfId="15" applyFont="1" applyFill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Continuous"/>
    </xf>
    <xf numFmtId="0" fontId="23" fillId="0" borderId="9" xfId="0" applyFont="1" applyBorder="1" applyAlignment="1">
      <alignment horizontal="centerContinuous"/>
    </xf>
    <xf numFmtId="0" fontId="24" fillId="0" borderId="0" xfId="0" applyFont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5" fillId="0" borderId="0" xfId="0" applyFont="1" applyAlignment="1">
      <alignment/>
    </xf>
    <xf numFmtId="0" fontId="8" fillId="3" borderId="12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26" fillId="0" borderId="0" xfId="15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8" fillId="3" borderId="5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28" fillId="3" borderId="0" xfId="0" applyFont="1" applyFill="1" applyAlignment="1">
      <alignment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35" fillId="2" borderId="5" xfId="0" applyFont="1" applyFill="1" applyBorder="1" applyAlignment="1">
      <alignment/>
    </xf>
    <xf numFmtId="0" fontId="37" fillId="3" borderId="5" xfId="0" applyFont="1" applyFill="1" applyBorder="1" applyAlignment="1">
      <alignment/>
    </xf>
    <xf numFmtId="0" fontId="1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38" fillId="2" borderId="5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35" fillId="3" borderId="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35" fillId="2" borderId="13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19" fillId="2" borderId="13" xfId="0" applyFont="1" applyFill="1" applyBorder="1" applyAlignment="1">
      <alignment/>
    </xf>
    <xf numFmtId="0" fontId="28" fillId="2" borderId="13" xfId="0" applyFont="1" applyFill="1" applyBorder="1" applyAlignment="1">
      <alignment/>
    </xf>
    <xf numFmtId="0" fontId="9" fillId="2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3" borderId="13" xfId="0" applyFont="1" applyFill="1" applyBorder="1" applyAlignment="1">
      <alignment/>
    </xf>
    <xf numFmtId="0" fontId="19" fillId="3" borderId="13" xfId="0" applyFont="1" applyFill="1" applyBorder="1" applyAlignment="1">
      <alignment/>
    </xf>
    <xf numFmtId="0" fontId="41" fillId="3" borderId="15" xfId="15" applyFont="1" applyFill="1" applyBorder="1" applyAlignment="1">
      <alignment horizontal="left"/>
    </xf>
    <xf numFmtId="0" fontId="42" fillId="0" borderId="0" xfId="15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8" fillId="3" borderId="16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19" fillId="3" borderId="16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8" fillId="2" borderId="17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9" fillId="0" borderId="17" xfId="0" applyFont="1" applyBorder="1" applyAlignment="1">
      <alignment/>
    </xf>
    <xf numFmtId="0" fontId="31" fillId="0" borderId="0" xfId="0" applyFont="1" applyAlignment="1">
      <alignment/>
    </xf>
    <xf numFmtId="0" fontId="43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19" fillId="0" borderId="6" xfId="0" applyFont="1" applyBorder="1" applyAlignment="1">
      <alignment/>
    </xf>
    <xf numFmtId="0" fontId="38" fillId="0" borderId="1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8" fillId="0" borderId="18" xfId="0" applyFont="1" applyFill="1" applyBorder="1" applyAlignment="1">
      <alignment/>
    </xf>
    <xf numFmtId="0" fontId="31" fillId="0" borderId="0" xfId="0" applyFont="1" applyFill="1" applyAlignment="1">
      <alignment/>
    </xf>
    <xf numFmtId="0" fontId="8" fillId="3" borderId="19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2" borderId="20" xfId="0" applyFont="1" applyFill="1" applyBorder="1" applyAlignment="1">
      <alignment/>
    </xf>
    <xf numFmtId="0" fontId="8" fillId="3" borderId="19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8" xfId="0" applyFont="1" applyFill="1" applyBorder="1" applyAlignment="1">
      <alignment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8" fillId="0" borderId="5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8" fillId="2" borderId="21" xfId="0" applyFont="1" applyFill="1" applyBorder="1" applyAlignment="1">
      <alignment/>
    </xf>
    <xf numFmtId="0" fontId="19" fillId="2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9" fillId="2" borderId="4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3" xfId="0" applyFont="1" applyFill="1" applyBorder="1" applyAlignment="1">
      <alignment/>
    </xf>
    <xf numFmtId="0" fontId="9" fillId="3" borderId="1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6" fillId="2" borderId="16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48" fillId="2" borderId="16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4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0" fontId="46" fillId="2" borderId="1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48" fillId="2" borderId="10" xfId="0" applyFont="1" applyFill="1" applyBorder="1" applyAlignment="1">
      <alignment/>
    </xf>
    <xf numFmtId="0" fontId="9" fillId="2" borderId="1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38" fillId="3" borderId="19" xfId="0" applyFont="1" applyFill="1" applyBorder="1" applyAlignment="1">
      <alignment horizontal="center"/>
    </xf>
    <xf numFmtId="0" fontId="19" fillId="3" borderId="14" xfId="0" applyFont="1" applyFill="1" applyBorder="1" applyAlignment="1">
      <alignment/>
    </xf>
    <xf numFmtId="0" fontId="19" fillId="2" borderId="16" xfId="0" applyFont="1" applyFill="1" applyBorder="1" applyAlignment="1">
      <alignment/>
    </xf>
    <xf numFmtId="0" fontId="28" fillId="2" borderId="16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19" fillId="2" borderId="4" xfId="0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28" fillId="2" borderId="10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38" fillId="0" borderId="16" xfId="0" applyFont="1" applyBorder="1" applyAlignment="1">
      <alignment/>
    </xf>
    <xf numFmtId="0" fontId="49" fillId="0" borderId="21" xfId="0" applyFont="1" applyBorder="1" applyAlignment="1">
      <alignment/>
    </xf>
    <xf numFmtId="0" fontId="38" fillId="3" borderId="20" xfId="0" applyFont="1" applyFill="1" applyBorder="1" applyAlignment="1">
      <alignment horizontal="left"/>
    </xf>
    <xf numFmtId="0" fontId="28" fillId="3" borderId="16" xfId="0" applyFont="1" applyFill="1" applyBorder="1" applyAlignment="1">
      <alignment/>
    </xf>
    <xf numFmtId="0" fontId="19" fillId="3" borderId="2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4" xfId="0" applyFont="1" applyBorder="1" applyAlignment="1">
      <alignment/>
    </xf>
    <xf numFmtId="0" fontId="19" fillId="3" borderId="15" xfId="0" applyFont="1" applyFill="1" applyBorder="1" applyAlignment="1">
      <alignment horizontal="left"/>
    </xf>
    <xf numFmtId="0" fontId="28" fillId="3" borderId="0" xfId="0" applyFont="1" applyFill="1" applyBorder="1" applyAlignment="1">
      <alignment/>
    </xf>
    <xf numFmtId="0" fontId="19" fillId="3" borderId="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19" fillId="0" borderId="16" xfId="0" applyFont="1" applyBorder="1" applyAlignment="1">
      <alignment/>
    </xf>
    <xf numFmtId="0" fontId="28" fillId="0" borderId="21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19" fillId="3" borderId="15" xfId="0" applyFont="1" applyFill="1" applyBorder="1" applyAlignment="1">
      <alignment horizontal="left" indent="2"/>
    </xf>
    <xf numFmtId="0" fontId="0" fillId="0" borderId="18" xfId="0" applyFont="1" applyBorder="1" applyAlignment="1">
      <alignment horizontal="left" indent="2"/>
    </xf>
    <xf numFmtId="0" fontId="19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19" fillId="3" borderId="18" xfId="0" applyFont="1" applyFill="1" applyBorder="1" applyAlignment="1">
      <alignment horizontal="left" indent="2"/>
    </xf>
    <xf numFmtId="0" fontId="28" fillId="3" borderId="10" xfId="0" applyFont="1" applyFill="1" applyBorder="1" applyAlignment="1">
      <alignment/>
    </xf>
    <xf numFmtId="0" fontId="19" fillId="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 horizontal="left" indent="2"/>
    </xf>
    <xf numFmtId="0" fontId="19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43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3" borderId="0" xfId="15" applyFont="1" applyFill="1" applyAlignment="1">
      <alignment/>
    </xf>
    <xf numFmtId="0" fontId="52" fillId="0" borderId="0" xfId="15" applyFont="1" applyFill="1" applyAlignment="1">
      <alignment/>
    </xf>
    <xf numFmtId="0" fontId="8" fillId="0" borderId="0" xfId="0" applyFont="1" applyAlignment="1">
      <alignment horizontal="left" vertical="center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38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56" fillId="2" borderId="19" xfId="0" applyFont="1" applyFill="1" applyBorder="1" applyAlignment="1">
      <alignment horizontal="left"/>
    </xf>
    <xf numFmtId="0" fontId="56" fillId="2" borderId="13" xfId="0" applyFont="1" applyFill="1" applyBorder="1" applyAlignment="1">
      <alignment horizontal="left"/>
    </xf>
    <xf numFmtId="0" fontId="56" fillId="2" borderId="13" xfId="0" applyFont="1" applyFill="1" applyBorder="1" applyAlignment="1">
      <alignment horizontal="center"/>
    </xf>
    <xf numFmtId="0" fontId="56" fillId="2" borderId="14" xfId="0" applyFont="1" applyFill="1" applyBorder="1" applyAlignment="1">
      <alignment horizontal="left"/>
    </xf>
    <xf numFmtId="0" fontId="57" fillId="0" borderId="0" xfId="0" applyFont="1" applyAlignment="1">
      <alignment horizontal="right"/>
    </xf>
    <xf numFmtId="0" fontId="25" fillId="0" borderId="19" xfId="0" applyFont="1" applyBorder="1" applyAlignment="1">
      <alignment/>
    </xf>
    <xf numFmtId="0" fontId="25" fillId="0" borderId="0" xfId="0" applyFont="1" applyBorder="1" applyAlignment="1">
      <alignment/>
    </xf>
    <xf numFmtId="0" fontId="1" fillId="2" borderId="19" xfId="15" applyFill="1" applyBorder="1" applyAlignment="1">
      <alignment/>
    </xf>
    <xf numFmtId="0" fontId="1" fillId="2" borderId="14" xfId="15" applyFill="1" applyBorder="1" applyAlignment="1">
      <alignment/>
    </xf>
    <xf numFmtId="0" fontId="38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1" fillId="6" borderId="5" xfId="15" applyFont="1" applyFill="1" applyBorder="1" applyAlignment="1">
      <alignment horizontal="center"/>
    </xf>
    <xf numFmtId="0" fontId="58" fillId="0" borderId="13" xfId="15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29" fillId="0" borderId="0" xfId="0" applyFont="1" applyAlignment="1">
      <alignment/>
    </xf>
    <xf numFmtId="0" fontId="13" fillId="7" borderId="0" xfId="0" applyFont="1" applyFill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57" fillId="3" borderId="2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13" fillId="0" borderId="24" xfId="0" applyFont="1" applyBorder="1" applyAlignment="1">
      <alignment horizontal="center"/>
    </xf>
    <xf numFmtId="0" fontId="59" fillId="0" borderId="0" xfId="0" applyFont="1" applyAlignment="1">
      <alignment horizontal="right"/>
    </xf>
    <xf numFmtId="0" fontId="59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60" fillId="0" borderId="0" xfId="0" applyFont="1" applyFill="1" applyAlignment="1">
      <alignment/>
    </xf>
    <xf numFmtId="0" fontId="59" fillId="3" borderId="19" xfId="0" applyFont="1" applyFill="1" applyBorder="1" applyAlignment="1" applyProtection="1">
      <alignment/>
      <protection locked="0"/>
    </xf>
    <xf numFmtId="0" fontId="9" fillId="0" borderId="24" xfId="0" applyFont="1" applyBorder="1" applyAlignment="1">
      <alignment horizontal="center"/>
    </xf>
    <xf numFmtId="0" fontId="57" fillId="0" borderId="27" xfId="0" applyFont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1" fillId="0" borderId="19" xfId="0" applyFont="1" applyBorder="1" applyAlignment="1">
      <alignment/>
    </xf>
    <xf numFmtId="0" fontId="1" fillId="2" borderId="19" xfId="15" applyFont="1" applyFill="1" applyBorder="1" applyAlignment="1">
      <alignment/>
    </xf>
    <xf numFmtId="0" fontId="1" fillId="0" borderId="0" xfId="15" applyAlignment="1">
      <alignment/>
    </xf>
    <xf numFmtId="0" fontId="13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62" fillId="3" borderId="0" xfId="0" applyFont="1" applyFill="1" applyAlignment="1">
      <alignment horizontal="left"/>
    </xf>
    <xf numFmtId="0" fontId="0" fillId="3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63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3" fillId="2" borderId="15" xfId="0" applyFont="1" applyFill="1" applyBorder="1" applyAlignment="1">
      <alignment/>
    </xf>
    <xf numFmtId="0" fontId="0" fillId="2" borderId="4" xfId="0" applyFill="1" applyBorder="1" applyAlignment="1">
      <alignment/>
    </xf>
    <xf numFmtId="0" fontId="63" fillId="2" borderId="18" xfId="0" applyFont="1" applyFill="1" applyBorder="1" applyAlignment="1">
      <alignment/>
    </xf>
    <xf numFmtId="0" fontId="0" fillId="2" borderId="11" xfId="0" applyFill="1" applyBorder="1" applyAlignment="1">
      <alignment/>
    </xf>
    <xf numFmtId="0" fontId="65" fillId="0" borderId="0" xfId="0" applyFont="1" applyAlignment="1">
      <alignment horizontal="center"/>
    </xf>
    <xf numFmtId="0" fontId="0" fillId="3" borderId="0" xfId="0" applyFill="1" applyAlignment="1">
      <alignment/>
    </xf>
    <xf numFmtId="0" fontId="63" fillId="2" borderId="19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38" fillId="0" borderId="0" xfId="0" applyFont="1" applyAlignment="1">
      <alignment/>
    </xf>
    <xf numFmtId="0" fontId="52" fillId="8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66" fillId="2" borderId="9" xfId="0" applyFont="1" applyFill="1" applyBorder="1" applyAlignment="1">
      <alignment horizontal="center" vertical="center" wrapText="1"/>
    </xf>
    <xf numFmtId="0" fontId="66" fillId="9" borderId="22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15" fillId="0" borderId="41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left" wrapText="1"/>
    </xf>
    <xf numFmtId="0" fontId="9" fillId="2" borderId="42" xfId="0" applyFont="1" applyFill="1" applyBorder="1" applyAlignment="1">
      <alignment horizontal="left" wrapText="1"/>
    </xf>
    <xf numFmtId="0" fontId="55" fillId="10" borderId="43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left" wrapText="1"/>
    </xf>
    <xf numFmtId="0" fontId="9" fillId="10" borderId="40" xfId="0" applyFont="1" applyFill="1" applyBorder="1" applyAlignment="1">
      <alignment horizontal="center" wrapText="1"/>
    </xf>
    <xf numFmtId="0" fontId="9" fillId="2" borderId="45" xfId="0" applyFont="1" applyFill="1" applyBorder="1" applyAlignment="1">
      <alignment horizontal="center" wrapText="1"/>
    </xf>
    <xf numFmtId="0" fontId="9" fillId="10" borderId="46" xfId="0" applyFont="1" applyFill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66" fillId="3" borderId="48" xfId="0" applyFont="1" applyFill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15" fillId="0" borderId="52" xfId="0" applyFont="1" applyFill="1" applyBorder="1" applyAlignment="1">
      <alignment horizontal="center" wrapText="1"/>
    </xf>
    <xf numFmtId="0" fontId="9" fillId="8" borderId="50" xfId="0" applyFont="1" applyFill="1" applyBorder="1" applyAlignment="1">
      <alignment horizontal="left" wrapText="1"/>
    </xf>
    <xf numFmtId="0" fontId="9" fillId="5" borderId="53" xfId="0" applyFont="1" applyFill="1" applyBorder="1" applyAlignment="1" applyProtection="1">
      <alignment horizontal="left" wrapText="1"/>
      <protection locked="0"/>
    </xf>
    <xf numFmtId="0" fontId="38" fillId="8" borderId="54" xfId="0" applyFont="1" applyFill="1" applyBorder="1" applyAlignment="1">
      <alignment horizontal="center" wrapText="1"/>
    </xf>
    <xf numFmtId="0" fontId="9" fillId="8" borderId="55" xfId="0" applyFont="1" applyFill="1" applyBorder="1" applyAlignment="1">
      <alignment horizontal="left" wrapText="1"/>
    </xf>
    <xf numFmtId="0" fontId="9" fillId="0" borderId="56" xfId="0" applyFont="1" applyFill="1" applyBorder="1" applyAlignment="1">
      <alignment horizontal="left" wrapText="1"/>
    </xf>
    <xf numFmtId="0" fontId="9" fillId="5" borderId="53" xfId="0" applyFont="1" applyFill="1" applyBorder="1" applyAlignment="1">
      <alignment horizontal="left" wrapText="1"/>
    </xf>
    <xf numFmtId="0" fontId="9" fillId="0" borderId="57" xfId="0" applyFont="1" applyFill="1" applyBorder="1" applyAlignment="1">
      <alignment horizontal="left" wrapText="1"/>
    </xf>
    <xf numFmtId="0" fontId="9" fillId="0" borderId="58" xfId="0" applyFont="1" applyBorder="1" applyAlignment="1">
      <alignment horizontal="center" wrapText="1"/>
    </xf>
    <xf numFmtId="0" fontId="66" fillId="3" borderId="59" xfId="0" applyFont="1" applyFill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5" borderId="54" xfId="0" applyFont="1" applyFill="1" applyBorder="1" applyAlignment="1" applyProtection="1">
      <alignment horizontal="left" wrapText="1"/>
      <protection locked="0"/>
    </xf>
    <xf numFmtId="0" fontId="9" fillId="8" borderId="44" xfId="0" applyFont="1" applyFill="1" applyBorder="1" applyAlignment="1">
      <alignment horizontal="left" wrapText="1"/>
    </xf>
    <xf numFmtId="0" fontId="9" fillId="5" borderId="61" xfId="0" applyFont="1" applyFill="1" applyBorder="1" applyAlignment="1">
      <alignment horizontal="left" wrapText="1"/>
    </xf>
    <xf numFmtId="0" fontId="9" fillId="0" borderId="62" xfId="0" applyFont="1" applyFill="1" applyBorder="1" applyAlignment="1">
      <alignment horizontal="left" wrapText="1"/>
    </xf>
    <xf numFmtId="0" fontId="9" fillId="5" borderId="43" xfId="0" applyFont="1" applyFill="1" applyBorder="1" applyAlignment="1" applyProtection="1">
      <alignment horizontal="left" wrapText="1"/>
      <protection locked="0"/>
    </xf>
    <xf numFmtId="0" fontId="38" fillId="8" borderId="63" xfId="0" applyFont="1" applyFill="1" applyBorder="1" applyAlignment="1">
      <alignment horizontal="center" wrapText="1"/>
    </xf>
    <xf numFmtId="0" fontId="8" fillId="3" borderId="64" xfId="0" applyFont="1" applyFill="1" applyBorder="1" applyAlignment="1">
      <alignment horizontal="center" wrapText="1"/>
    </xf>
    <xf numFmtId="0" fontId="8" fillId="3" borderId="51" xfId="0" applyFont="1" applyFill="1" applyBorder="1" applyAlignment="1">
      <alignment horizontal="center" wrapText="1"/>
    </xf>
    <xf numFmtId="0" fontId="8" fillId="3" borderId="52" xfId="0" applyFont="1" applyFill="1" applyBorder="1" applyAlignment="1">
      <alignment horizontal="center" wrapText="1"/>
    </xf>
    <xf numFmtId="0" fontId="66" fillId="3" borderId="50" xfId="0" applyFont="1" applyFill="1" applyBorder="1" applyAlignment="1">
      <alignment horizontal="left" wrapText="1"/>
    </xf>
    <xf numFmtId="0" fontId="66" fillId="5" borderId="54" xfId="0" applyFont="1" applyFill="1" applyBorder="1" applyAlignment="1" applyProtection="1">
      <alignment horizontal="left" wrapText="1"/>
      <protection locked="0"/>
    </xf>
    <xf numFmtId="0" fontId="66" fillId="3" borderId="55" xfId="0" applyFont="1" applyFill="1" applyBorder="1" applyAlignment="1">
      <alignment horizontal="left" wrapText="1"/>
    </xf>
    <xf numFmtId="0" fontId="66" fillId="3" borderId="58" xfId="0" applyFont="1" applyFill="1" applyBorder="1" applyAlignment="1">
      <alignment horizontal="center" wrapText="1"/>
    </xf>
    <xf numFmtId="0" fontId="66" fillId="3" borderId="60" xfId="0" applyFont="1" applyFill="1" applyBorder="1" applyAlignment="1">
      <alignment horizontal="center" wrapText="1"/>
    </xf>
    <xf numFmtId="0" fontId="8" fillId="3" borderId="65" xfId="0" applyFont="1" applyFill="1" applyBorder="1" applyAlignment="1">
      <alignment horizontal="center" wrapText="1"/>
    </xf>
    <xf numFmtId="0" fontId="8" fillId="3" borderId="50" xfId="0" applyFont="1" applyFill="1" applyBorder="1" applyAlignment="1">
      <alignment horizontal="center" wrapText="1"/>
    </xf>
    <xf numFmtId="0" fontId="8" fillId="3" borderId="66" xfId="0" applyFont="1" applyFill="1" applyBorder="1" applyAlignment="1">
      <alignment horizontal="center" wrapText="1"/>
    </xf>
    <xf numFmtId="0" fontId="8" fillId="3" borderId="67" xfId="0" applyFont="1" applyFill="1" applyBorder="1" applyAlignment="1">
      <alignment horizontal="center" wrapText="1"/>
    </xf>
    <xf numFmtId="0" fontId="8" fillId="3" borderId="68" xfId="0" applyFont="1" applyFill="1" applyBorder="1" applyAlignment="1">
      <alignment horizontal="center" wrapText="1"/>
    </xf>
    <xf numFmtId="49" fontId="8" fillId="3" borderId="67" xfId="0" applyNumberFormat="1" applyFont="1" applyFill="1" applyBorder="1" applyAlignment="1">
      <alignment horizontal="center" wrapText="1"/>
    </xf>
    <xf numFmtId="0" fontId="66" fillId="3" borderId="66" xfId="0" applyFont="1" applyFill="1" applyBorder="1" applyAlignment="1">
      <alignment horizontal="left" wrapText="1"/>
    </xf>
    <xf numFmtId="0" fontId="66" fillId="5" borderId="56" xfId="0" applyFont="1" applyFill="1" applyBorder="1" applyAlignment="1" applyProtection="1">
      <alignment horizontal="left" wrapText="1"/>
      <protection locked="0"/>
    </xf>
    <xf numFmtId="0" fontId="38" fillId="8" borderId="56" xfId="0" applyFont="1" applyFill="1" applyBorder="1" applyAlignment="1">
      <alignment horizontal="center" wrapText="1"/>
    </xf>
    <xf numFmtId="0" fontId="66" fillId="3" borderId="69" xfId="0" applyFont="1" applyFill="1" applyBorder="1" applyAlignment="1">
      <alignment horizontal="left" wrapText="1"/>
    </xf>
    <xf numFmtId="0" fontId="38" fillId="8" borderId="70" xfId="0" applyFont="1" applyFill="1" applyBorder="1" applyAlignment="1">
      <alignment horizontal="center" wrapText="1"/>
    </xf>
    <xf numFmtId="0" fontId="66" fillId="3" borderId="71" xfId="0" applyFont="1" applyFill="1" applyBorder="1" applyAlignment="1">
      <alignment horizontal="center" wrapText="1"/>
    </xf>
    <xf numFmtId="0" fontId="66" fillId="3" borderId="72" xfId="0" applyFont="1" applyFill="1" applyBorder="1" applyAlignment="1">
      <alignment horizontal="center" wrapText="1"/>
    </xf>
    <xf numFmtId="0" fontId="66" fillId="3" borderId="73" xfId="0" applyFont="1" applyFill="1" applyBorder="1" applyAlignment="1">
      <alignment horizontal="center" wrapText="1"/>
    </xf>
    <xf numFmtId="0" fontId="67" fillId="11" borderId="52" xfId="0" applyFont="1" applyFill="1" applyBorder="1" applyAlignment="1">
      <alignment horizontal="center" wrapText="1"/>
    </xf>
    <xf numFmtId="0" fontId="67" fillId="11" borderId="74" xfId="0" applyFont="1" applyFill="1" applyBorder="1" applyAlignment="1">
      <alignment horizontal="center" wrapText="1"/>
    </xf>
    <xf numFmtId="0" fontId="9" fillId="0" borderId="70" xfId="0" applyFont="1" applyFill="1" applyBorder="1" applyAlignment="1">
      <alignment horizontal="left" wrapText="1"/>
    </xf>
    <xf numFmtId="0" fontId="67" fillId="11" borderId="75" xfId="0" applyFont="1" applyFill="1" applyBorder="1" applyAlignment="1">
      <alignment horizontal="center" wrapText="1"/>
    </xf>
    <xf numFmtId="49" fontId="8" fillId="3" borderId="76" xfId="0" applyNumberFormat="1" applyFont="1" applyFill="1" applyBorder="1" applyAlignment="1">
      <alignment horizontal="center" wrapText="1"/>
    </xf>
    <xf numFmtId="0" fontId="67" fillId="11" borderId="77" xfId="0" applyFont="1" applyFill="1" applyBorder="1" applyAlignment="1">
      <alignment horizontal="center" wrapText="1"/>
    </xf>
    <xf numFmtId="49" fontId="8" fillId="3" borderId="78" xfId="0" applyNumberFormat="1" applyFont="1" applyFill="1" applyBorder="1" applyAlignment="1">
      <alignment horizontal="center" wrapText="1"/>
    </xf>
    <xf numFmtId="0" fontId="67" fillId="11" borderId="79" xfId="0" applyFont="1" applyFill="1" applyBorder="1" applyAlignment="1">
      <alignment horizontal="center" wrapText="1"/>
    </xf>
    <xf numFmtId="0" fontId="67" fillId="11" borderId="80" xfId="0" applyFont="1" applyFill="1" applyBorder="1" applyAlignment="1">
      <alignment horizontal="center" wrapText="1"/>
    </xf>
    <xf numFmtId="49" fontId="38" fillId="8" borderId="81" xfId="0" applyNumberFormat="1" applyFont="1" applyFill="1" applyBorder="1" applyAlignment="1">
      <alignment horizontal="center" wrapText="1"/>
    </xf>
    <xf numFmtId="49" fontId="66" fillId="3" borderId="82" xfId="0" applyNumberFormat="1" applyFont="1" applyFill="1" applyBorder="1" applyAlignment="1">
      <alignment horizontal="left" wrapText="1"/>
    </xf>
    <xf numFmtId="49" fontId="9" fillId="5" borderId="81" xfId="0" applyNumberFormat="1" applyFont="1" applyFill="1" applyBorder="1" applyAlignment="1" applyProtection="1">
      <alignment horizontal="left" wrapText="1"/>
      <protection locked="0"/>
    </xf>
    <xf numFmtId="0" fontId="38" fillId="8" borderId="81" xfId="0" applyFont="1" applyFill="1" applyBorder="1" applyAlignment="1">
      <alignment horizontal="center" wrapText="1"/>
    </xf>
    <xf numFmtId="49" fontId="9" fillId="0" borderId="83" xfId="0" applyNumberFormat="1" applyFont="1" applyFill="1" applyBorder="1" applyAlignment="1">
      <alignment horizontal="left" wrapText="1"/>
    </xf>
    <xf numFmtId="0" fontId="67" fillId="11" borderId="84" xfId="0" applyFont="1" applyFill="1" applyBorder="1" applyAlignment="1">
      <alignment horizontal="center" wrapText="1"/>
    </xf>
    <xf numFmtId="0" fontId="67" fillId="11" borderId="85" xfId="0" applyFont="1" applyFill="1" applyBorder="1" applyAlignment="1">
      <alignment horizontal="center" wrapText="1"/>
    </xf>
    <xf numFmtId="0" fontId="67" fillId="11" borderId="86" xfId="0" applyFont="1" applyFill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6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2" fillId="3" borderId="1" xfId="0" applyFont="1" applyFill="1" applyBorder="1" applyAlignment="1">
      <alignment horizontal="center" vertical="top"/>
    </xf>
    <xf numFmtId="0" fontId="62" fillId="3" borderId="2" xfId="0" applyFont="1" applyFill="1" applyBorder="1" applyAlignment="1">
      <alignment horizontal="center" vertical="top"/>
    </xf>
    <xf numFmtId="0" fontId="62" fillId="3" borderId="3" xfId="0" applyFont="1" applyFill="1" applyBorder="1" applyAlignment="1">
      <alignment horizontal="center" vertical="top"/>
    </xf>
    <xf numFmtId="0" fontId="62" fillId="2" borderId="1" xfId="0" applyFont="1" applyFill="1" applyBorder="1" applyAlignment="1">
      <alignment horizontal="center" vertical="top"/>
    </xf>
    <xf numFmtId="0" fontId="62" fillId="2" borderId="2" xfId="0" applyFont="1" applyFill="1" applyBorder="1" applyAlignment="1">
      <alignment horizontal="center" vertical="top"/>
    </xf>
    <xf numFmtId="0" fontId="62" fillId="2" borderId="3" xfId="0" applyFont="1" applyFill="1" applyBorder="1" applyAlignment="1">
      <alignment horizontal="center" vertical="top"/>
    </xf>
    <xf numFmtId="0" fontId="68" fillId="2" borderId="87" xfId="0" applyFont="1" applyFill="1" applyBorder="1" applyAlignment="1">
      <alignment horizontal="left" vertical="top"/>
    </xf>
    <xf numFmtId="0" fontId="62" fillId="0" borderId="15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2" fillId="0" borderId="88" xfId="0" applyFont="1" applyBorder="1" applyAlignment="1">
      <alignment horizontal="left" vertical="top"/>
    </xf>
    <xf numFmtId="0" fontId="62" fillId="0" borderId="89" xfId="0" applyFont="1" applyBorder="1" applyAlignment="1">
      <alignment horizontal="left" vertical="top"/>
    </xf>
    <xf numFmtId="0" fontId="62" fillId="0" borderId="9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68" fillId="0" borderId="15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68" fillId="0" borderId="33" xfId="0" applyFont="1" applyBorder="1" applyAlignment="1">
      <alignment horizontal="left" vertical="top"/>
    </xf>
    <xf numFmtId="0" fontId="68" fillId="0" borderId="91" xfId="0" applyFont="1" applyBorder="1" applyAlignment="1">
      <alignment horizontal="left" vertical="top"/>
    </xf>
    <xf numFmtId="0" fontId="68" fillId="0" borderId="32" xfId="0" applyFont="1" applyBorder="1" applyAlignment="1">
      <alignment horizontal="left" vertical="top"/>
    </xf>
    <xf numFmtId="0" fontId="62" fillId="2" borderId="87" xfId="0" applyFont="1" applyFill="1" applyBorder="1" applyAlignment="1">
      <alignment horizontal="left" vertical="top"/>
    </xf>
    <xf numFmtId="0" fontId="62" fillId="0" borderId="33" xfId="0" applyFont="1" applyBorder="1" applyAlignment="1">
      <alignment horizontal="left" vertical="top"/>
    </xf>
    <xf numFmtId="0" fontId="62" fillId="0" borderId="91" xfId="0" applyFont="1" applyBorder="1" applyAlignment="1">
      <alignment horizontal="left" vertical="top"/>
    </xf>
    <xf numFmtId="0" fontId="62" fillId="0" borderId="32" xfId="0" applyFont="1" applyBorder="1" applyAlignment="1">
      <alignment horizontal="left" vertical="top"/>
    </xf>
    <xf numFmtId="0" fontId="68" fillId="2" borderId="92" xfId="0" applyFont="1" applyFill="1" applyBorder="1" applyAlignment="1">
      <alignment horizontal="left" vertical="top"/>
    </xf>
    <xf numFmtId="0" fontId="68" fillId="0" borderId="93" xfId="0" applyFont="1" applyBorder="1" applyAlignment="1">
      <alignment horizontal="left" vertical="top"/>
    </xf>
    <xf numFmtId="0" fontId="68" fillId="0" borderId="94" xfId="0" applyFont="1" applyBorder="1" applyAlignment="1">
      <alignment horizontal="left" vertical="top"/>
    </xf>
    <xf numFmtId="0" fontId="68" fillId="0" borderId="94" xfId="0" applyFont="1" applyBorder="1" applyAlignment="1">
      <alignment horizontal="left" vertical="top"/>
    </xf>
    <xf numFmtId="0" fontId="68" fillId="0" borderId="95" xfId="0" applyFont="1" applyBorder="1" applyAlignment="1">
      <alignment horizontal="left" vertical="top"/>
    </xf>
    <xf numFmtId="0" fontId="68" fillId="0" borderId="96" xfId="0" applyFont="1" applyBorder="1" applyAlignment="1">
      <alignment horizontal="left" vertical="top"/>
    </xf>
    <xf numFmtId="0" fontId="9" fillId="0" borderId="97" xfId="0" applyFont="1" applyBorder="1" applyAlignment="1">
      <alignment horizontal="left" vertical="top"/>
    </xf>
    <xf numFmtId="0" fontId="68" fillId="2" borderId="98" xfId="0" applyFont="1" applyFill="1" applyBorder="1" applyAlignment="1">
      <alignment horizontal="left" vertical="top"/>
    </xf>
    <xf numFmtId="0" fontId="62" fillId="0" borderId="89" xfId="0" applyFont="1" applyBorder="1" applyAlignment="1">
      <alignment horizontal="left" vertical="top"/>
    </xf>
    <xf numFmtId="0" fontId="69" fillId="0" borderId="88" xfId="0" applyFont="1" applyBorder="1" applyAlignment="1">
      <alignment horizontal="left" vertical="top"/>
    </xf>
    <xf numFmtId="0" fontId="69" fillId="0" borderId="89" xfId="0" applyFont="1" applyBorder="1" applyAlignment="1">
      <alignment horizontal="left" vertical="top"/>
    </xf>
    <xf numFmtId="0" fontId="69" fillId="0" borderId="90" xfId="0" applyFont="1" applyBorder="1" applyAlignment="1">
      <alignment horizontal="left" vertical="top"/>
    </xf>
    <xf numFmtId="0" fontId="68" fillId="2" borderId="99" xfId="0" applyFont="1" applyFill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62" fillId="2" borderId="99" xfId="0" applyFont="1" applyFill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68" fillId="2" borderId="100" xfId="0" applyFont="1" applyFill="1" applyBorder="1" applyAlignment="1">
      <alignment horizontal="left" vertical="top"/>
    </xf>
    <xf numFmtId="0" fontId="68" fillId="0" borderId="35" xfId="0" applyFont="1" applyBorder="1" applyAlignment="1">
      <alignment horizontal="left" vertical="top"/>
    </xf>
    <xf numFmtId="0" fontId="68" fillId="0" borderId="35" xfId="0" applyFont="1" applyBorder="1" applyAlignment="1">
      <alignment horizontal="left" vertical="top"/>
    </xf>
    <xf numFmtId="0" fontId="68" fillId="0" borderId="97" xfId="0" applyFont="1" applyBorder="1" applyAlignment="1">
      <alignment horizontal="left" vertical="top"/>
    </xf>
    <xf numFmtId="0" fontId="68" fillId="2" borderId="101" xfId="0" applyFont="1" applyFill="1" applyBorder="1" applyAlignment="1">
      <alignment horizontal="left" vertical="top"/>
    </xf>
    <xf numFmtId="0" fontId="62" fillId="0" borderId="102" xfId="0" applyFont="1" applyBorder="1" applyAlignment="1">
      <alignment horizontal="left" vertical="top"/>
    </xf>
    <xf numFmtId="0" fontId="62" fillId="0" borderId="103" xfId="0" applyFont="1" applyBorder="1" applyAlignment="1">
      <alignment horizontal="left" vertical="top"/>
    </xf>
    <xf numFmtId="0" fontId="62" fillId="0" borderId="104" xfId="0" applyFont="1" applyBorder="1" applyAlignment="1">
      <alignment horizontal="center" vertical="center"/>
    </xf>
    <xf numFmtId="0" fontId="62" fillId="0" borderId="102" xfId="0" applyFont="1" applyBorder="1" applyAlignment="1">
      <alignment horizontal="left" vertical="top"/>
    </xf>
    <xf numFmtId="0" fontId="62" fillId="0" borderId="105" xfId="0" applyFont="1" applyBorder="1" applyAlignment="1">
      <alignment horizontal="left" vertical="top"/>
    </xf>
    <xf numFmtId="0" fontId="68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62" fillId="0" borderId="42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top"/>
    </xf>
    <xf numFmtId="0" fontId="62" fillId="0" borderId="4" xfId="0" applyFont="1" applyBorder="1" applyAlignment="1">
      <alignment horizontal="left" vertical="top"/>
    </xf>
    <xf numFmtId="0" fontId="71" fillId="0" borderId="15" xfId="0" applyFont="1" applyBorder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71" fillId="0" borderId="15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72" fillId="0" borderId="4" xfId="0" applyFont="1" applyBorder="1" applyAlignment="1">
      <alignment horizontal="left" vertical="top"/>
    </xf>
    <xf numFmtId="0" fontId="68" fillId="0" borderId="4" xfId="0" applyFont="1" applyBorder="1" applyAlignment="1">
      <alignment horizontal="left" vertical="top"/>
    </xf>
    <xf numFmtId="0" fontId="62" fillId="0" borderId="106" xfId="0" applyFont="1" applyBorder="1" applyAlignment="1">
      <alignment horizontal="center" vertical="center"/>
    </xf>
    <xf numFmtId="0" fontId="68" fillId="0" borderId="93" xfId="0" applyFont="1" applyBorder="1" applyAlignment="1">
      <alignment horizontal="left" vertical="top"/>
    </xf>
    <xf numFmtId="0" fontId="9" fillId="0" borderId="107" xfId="0" applyFont="1" applyBorder="1" applyAlignment="1">
      <alignment horizontal="left" vertical="top"/>
    </xf>
    <xf numFmtId="0" fontId="68" fillId="2" borderId="0" xfId="0" applyFont="1" applyFill="1" applyAlignment="1">
      <alignment horizontal="left" vertical="top"/>
    </xf>
    <xf numFmtId="0" fontId="62" fillId="0" borderId="100" xfId="0" applyFont="1" applyFill="1" applyBorder="1" applyAlignment="1">
      <alignment horizontal="left" vertical="top"/>
    </xf>
    <xf numFmtId="0" fontId="9" fillId="0" borderId="108" xfId="0" applyFont="1" applyBorder="1" applyAlignment="1">
      <alignment horizontal="center" vertical="top"/>
    </xf>
    <xf numFmtId="0" fontId="9" fillId="0" borderId="108" xfId="0" applyFont="1" applyBorder="1" applyAlignment="1">
      <alignment horizontal="center" vertical="top"/>
    </xf>
    <xf numFmtId="0" fontId="9" fillId="0" borderId="109" xfId="0" applyFont="1" applyBorder="1" applyAlignment="1">
      <alignment horizontal="center" vertical="top"/>
    </xf>
    <xf numFmtId="0" fontId="73" fillId="0" borderId="1" xfId="0" applyFont="1" applyBorder="1" applyAlignment="1">
      <alignment horizontal="center" vertical="top"/>
    </xf>
    <xf numFmtId="0" fontId="73" fillId="0" borderId="109" xfId="0" applyFont="1" applyBorder="1" applyAlignment="1">
      <alignment horizontal="center" vertical="top"/>
    </xf>
    <xf numFmtId="0" fontId="73" fillId="0" borderId="3" xfId="0" applyFont="1" applyBorder="1" applyAlignment="1">
      <alignment horizontal="center" vertical="top"/>
    </xf>
    <xf numFmtId="0" fontId="74" fillId="2" borderId="99" xfId="0" applyFont="1" applyFill="1" applyBorder="1" applyAlignment="1">
      <alignment horizontal="left" vertical="top"/>
    </xf>
    <xf numFmtId="0" fontId="66" fillId="0" borderId="15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top"/>
    </xf>
    <xf numFmtId="0" fontId="66" fillId="0" borderId="33" xfId="0" applyFont="1" applyBorder="1" applyAlignment="1">
      <alignment vertical="top"/>
    </xf>
    <xf numFmtId="0" fontId="66" fillId="0" borderId="32" xfId="0" applyFont="1" applyBorder="1" applyAlignment="1">
      <alignment horizontal="left" vertical="top"/>
    </xf>
    <xf numFmtId="0" fontId="66" fillId="0" borderId="15" xfId="0" applyFont="1" applyBorder="1" applyAlignment="1">
      <alignment vertical="top"/>
    </xf>
    <xf numFmtId="0" fontId="75" fillId="2" borderId="99" xfId="0" applyFont="1" applyFill="1" applyBorder="1" applyAlignment="1">
      <alignment horizontal="left" vertical="top"/>
    </xf>
    <xf numFmtId="0" fontId="74" fillId="2" borderId="100" xfId="0" applyFont="1" applyFill="1" applyBorder="1" applyAlignment="1">
      <alignment horizontal="left" vertical="top"/>
    </xf>
    <xf numFmtId="0" fontId="66" fillId="0" borderId="45" xfId="0" applyFont="1" applyBorder="1" applyAlignment="1">
      <alignment horizontal="left" vertical="top"/>
    </xf>
    <xf numFmtId="0" fontId="66" fillId="0" borderId="35" xfId="0" applyFont="1" applyBorder="1" applyAlignment="1">
      <alignment horizontal="left" vertical="top"/>
    </xf>
    <xf numFmtId="0" fontId="66" fillId="0" borderId="35" xfId="0" applyFont="1" applyBorder="1" applyAlignment="1">
      <alignment horizontal="left" vertical="top"/>
    </xf>
    <xf numFmtId="0" fontId="66" fillId="0" borderId="45" xfId="0" applyFont="1" applyBorder="1" applyAlignment="1">
      <alignment vertical="top"/>
    </xf>
    <xf numFmtId="0" fontId="66" fillId="0" borderId="95" xfId="0" applyFont="1" applyBorder="1" applyAlignment="1">
      <alignment vertical="top"/>
    </xf>
    <xf numFmtId="0" fontId="66" fillId="0" borderId="97" xfId="0" applyFont="1" applyBorder="1" applyAlignment="1">
      <alignment horizontal="left" vertical="top"/>
    </xf>
    <xf numFmtId="0" fontId="74" fillId="0" borderId="0" xfId="0" applyFont="1" applyAlignment="1">
      <alignment horizontal="left" vertical="top"/>
    </xf>
    <xf numFmtId="0" fontId="9" fillId="0" borderId="110" xfId="0" applyFont="1" applyBorder="1" applyAlignment="1">
      <alignment horizontal="center" vertical="top"/>
    </xf>
    <xf numFmtId="0" fontId="74" fillId="0" borderId="0" xfId="0" applyFont="1" applyFill="1" applyBorder="1" applyAlignment="1">
      <alignment horizontal="left" vertical="top"/>
    </xf>
    <xf numFmtId="0" fontId="66" fillId="0" borderId="0" xfId="0" applyFont="1" applyBorder="1" applyAlignment="1">
      <alignment vertical="top"/>
    </xf>
    <xf numFmtId="0" fontId="63" fillId="2" borderId="5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3" fillId="2" borderId="12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40" fillId="0" borderId="0" xfId="0" applyFont="1" applyAlignment="1">
      <alignment horizontal="left"/>
    </xf>
    <xf numFmtId="0" fontId="75" fillId="3" borderId="7" xfId="0" applyFont="1" applyFill="1" applyBorder="1" applyAlignment="1">
      <alignment horizontal="center" vertical="top"/>
    </xf>
    <xf numFmtId="0" fontId="75" fillId="3" borderId="8" xfId="0" applyFont="1" applyFill="1" applyBorder="1" applyAlignment="1">
      <alignment horizontal="center" vertical="top"/>
    </xf>
    <xf numFmtId="0" fontId="75" fillId="3" borderId="9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vertical="top"/>
    </xf>
    <xf numFmtId="0" fontId="66" fillId="3" borderId="17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9" xfId="0" applyFont="1" applyBorder="1" applyAlignment="1">
      <alignment/>
    </xf>
    <xf numFmtId="0" fontId="8" fillId="0" borderId="111" xfId="0" applyFont="1" applyBorder="1" applyAlignment="1">
      <alignment horizontal="right"/>
    </xf>
    <xf numFmtId="0" fontId="4" fillId="0" borderId="111" xfId="0" applyFont="1" applyBorder="1" applyAlignment="1">
      <alignment/>
    </xf>
    <xf numFmtId="0" fontId="76" fillId="0" borderId="111" xfId="0" applyFont="1" applyBorder="1" applyAlignment="1">
      <alignment/>
    </xf>
    <xf numFmtId="0" fontId="7" fillId="0" borderId="111" xfId="0" applyFont="1" applyBorder="1" applyAlignment="1">
      <alignment/>
    </xf>
    <xf numFmtId="0" fontId="4" fillId="0" borderId="112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4" xfId="0" applyFont="1" applyBorder="1" applyAlignment="1">
      <alignment/>
    </xf>
    <xf numFmtId="0" fontId="38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8" fillId="0" borderId="115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66" fillId="0" borderId="14" xfId="0" applyFont="1" applyBorder="1" applyAlignment="1">
      <alignment/>
    </xf>
    <xf numFmtId="0" fontId="7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16" xfId="0" applyBorder="1" applyAlignment="1">
      <alignment/>
    </xf>
    <xf numFmtId="0" fontId="18" fillId="0" borderId="3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117" xfId="0" applyFont="1" applyBorder="1" applyAlignment="1">
      <alignment/>
    </xf>
    <xf numFmtId="0" fontId="18" fillId="0" borderId="37" xfId="0" applyFont="1" applyBorder="1" applyAlignment="1">
      <alignment horizontal="right"/>
    </xf>
    <xf numFmtId="0" fontId="0" fillId="0" borderId="37" xfId="0" applyBorder="1" applyAlignment="1">
      <alignment/>
    </xf>
    <xf numFmtId="0" fontId="76" fillId="0" borderId="37" xfId="0" applyFont="1" applyBorder="1" applyAlignment="1">
      <alignment/>
    </xf>
    <xf numFmtId="0" fontId="7" fillId="0" borderId="37" xfId="0" applyFont="1" applyBorder="1" applyAlignment="1">
      <alignment/>
    </xf>
    <xf numFmtId="0" fontId="0" fillId="0" borderId="118" xfId="0" applyBorder="1" applyAlignment="1">
      <alignment/>
    </xf>
    <xf numFmtId="0" fontId="66" fillId="3" borderId="17" xfId="0" applyFont="1" applyFill="1" applyBorder="1" applyAlignment="1">
      <alignment/>
    </xf>
    <xf numFmtId="0" fontId="77" fillId="0" borderId="111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66" fillId="0" borderId="14" xfId="0" applyFont="1" applyBorder="1" applyAlignment="1">
      <alignment/>
    </xf>
    <xf numFmtId="0" fontId="77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8" fillId="0" borderId="119" xfId="0" applyFont="1" applyBorder="1" applyAlignment="1">
      <alignment horizontal="right"/>
    </xf>
    <xf numFmtId="0" fontId="18" fillId="0" borderId="120" xfId="0" applyFont="1" applyBorder="1" applyAlignment="1">
      <alignment/>
    </xf>
    <xf numFmtId="0" fontId="77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3;&#1100;&#1089;&#1082;&#1080;&#1081;%20&#1082;&#1091;&#1088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."/>
      <sheetName val="АлфавитДиграфы"/>
      <sheetName val="Друзья"/>
      <sheetName val="ЧередМестГлаг"/>
      <sheetName val="сущ-е ж.р."/>
      <sheetName val="сущ-е ср.р."/>
      <sheetName val="сущ-е м.р."/>
      <sheetName val="прилаг1"/>
      <sheetName val="прилаг2"/>
      <sheetName val="прилаг3"/>
      <sheetName val="Тест прилаг"/>
      <sheetName val="Степ. ср. прилаг"/>
      <sheetName val="тест ср. ст."/>
      <sheetName val="Наречия"/>
      <sheetName val="Нареч.ст ср."/>
      <sheetName val="Предлоги"/>
      <sheetName val="Глаголы"/>
      <sheetName val="Нерег."/>
      <sheetName val="тест гл нв"/>
      <sheetName val="тест гл прв"/>
      <sheetName val="тест гл бв"/>
      <sheetName val="тест безл "/>
      <sheetName val="тест гл пов"/>
      <sheetName val="тест сосл"/>
      <sheetName val="тест прич"/>
      <sheetName val="Числ все"/>
      <sheetName val="числ2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.wiktionary.org/wiki/Aneks:J%C4%99zyk_polski_-_wymowa_-_dwuznaki" TargetMode="External" /><Relationship Id="rId2" Type="http://schemas.openxmlformats.org/officeDocument/2006/relationships/hyperlink" Target="http://pl.wiktionary.org/wiki/matka" TargetMode="External" /><Relationship Id="rId3" Type="http://schemas.openxmlformats.org/officeDocument/2006/relationships/hyperlink" Target="http://pl.wiktionary.org/wiki/d&#261;b" TargetMode="External" /><Relationship Id="rId4" Type="http://schemas.openxmlformats.org/officeDocument/2006/relationships/hyperlink" Target="http://pl.wiktionary.org/wiki/barka" TargetMode="External" /><Relationship Id="rId5" Type="http://schemas.openxmlformats.org/officeDocument/2006/relationships/hyperlink" Target="http://pl.wiktionary.org/wiki/cudo" TargetMode="External" /><Relationship Id="rId6" Type="http://schemas.openxmlformats.org/officeDocument/2006/relationships/hyperlink" Target="http://pl.wiktionary.org/wiki/bi&#263;" TargetMode="External" /><Relationship Id="rId7" Type="http://schemas.openxmlformats.org/officeDocument/2006/relationships/hyperlink" Target="http://pl.wiktionary.org/wiki/duet" TargetMode="External" /><Relationship Id="rId8" Type="http://schemas.openxmlformats.org/officeDocument/2006/relationships/hyperlink" Target="http://pl.wiktionary.org/wiki/europa" TargetMode="External" /><Relationship Id="rId9" Type="http://schemas.openxmlformats.org/officeDocument/2006/relationships/hyperlink" Target="http://pl.wiktionary.org/wiki/b&#281;bni&#263;" TargetMode="External" /><Relationship Id="rId10" Type="http://schemas.openxmlformats.org/officeDocument/2006/relationships/hyperlink" Target="http://pl.wiktionary.org/wiki/forma" TargetMode="External" /><Relationship Id="rId11" Type="http://schemas.openxmlformats.org/officeDocument/2006/relationships/hyperlink" Target="http://pl.wiktionary.org/wiki/gna&#263;" TargetMode="External" /><Relationship Id="rId12" Type="http://schemas.openxmlformats.org/officeDocument/2006/relationships/hyperlink" Target="http://pl.wiktionary.org/wiki/hymn" TargetMode="External" /><Relationship Id="rId13" Type="http://schemas.openxmlformats.org/officeDocument/2006/relationships/hyperlink" Target="http://pl.wiktionary.org/wiki/lipa" TargetMode="External" /><Relationship Id="rId14" Type="http://schemas.openxmlformats.org/officeDocument/2006/relationships/hyperlink" Target="http://pl.wiktionary.org/wiki/jest" TargetMode="External" /><Relationship Id="rId15" Type="http://schemas.openxmlformats.org/officeDocument/2006/relationships/hyperlink" Target="http://pl.wiktionary.org/wiki/kat" TargetMode="External" /><Relationship Id="rId16" Type="http://schemas.openxmlformats.org/officeDocument/2006/relationships/hyperlink" Target="http://pl.wiktionary.org/wiki/tylko" TargetMode="External" /><Relationship Id="rId17" Type="http://schemas.openxmlformats.org/officeDocument/2006/relationships/hyperlink" Target="http://pl.wiktionary.org/wiki/&#322;aska" TargetMode="External" /><Relationship Id="rId18" Type="http://schemas.openxmlformats.org/officeDocument/2006/relationships/hyperlink" Target="http://pl.wiktionary.org/wiki/minuta" TargetMode="External" /><Relationship Id="rId19" Type="http://schemas.openxmlformats.org/officeDocument/2006/relationships/hyperlink" Target="http://pl.wiktionary.org/wiki/nota" TargetMode="External" /><Relationship Id="rId20" Type="http://schemas.openxmlformats.org/officeDocument/2006/relationships/hyperlink" Target="http://pl.wiktionary.org/wiki/ko&#324;" TargetMode="External" /><Relationship Id="rId21" Type="http://schemas.openxmlformats.org/officeDocument/2006/relationships/hyperlink" Target="http://pl.wiktionary.org/wiki/robi&#263;" TargetMode="External" /><Relationship Id="rId22" Type="http://schemas.openxmlformats.org/officeDocument/2006/relationships/hyperlink" Target="http://pl.wiktionary.org/wiki/c&#243;ra" TargetMode="External" /><Relationship Id="rId23" Type="http://schemas.openxmlformats.org/officeDocument/2006/relationships/hyperlink" Target="http://pl.wiktionary.org/wiki/pora" TargetMode="External" /><Relationship Id="rId24" Type="http://schemas.openxmlformats.org/officeDocument/2006/relationships/hyperlink" Target="http://pl.wiktionary.org/wiki/ropa" TargetMode="External" /><Relationship Id="rId25" Type="http://schemas.openxmlformats.org/officeDocument/2006/relationships/hyperlink" Target="http://pl.wiktionary.org/wiki/st&#243;&#322;" TargetMode="External" /><Relationship Id="rId26" Type="http://schemas.openxmlformats.org/officeDocument/2006/relationships/hyperlink" Target="http://pl.wiktionary.org/wiki/&#347;lad" TargetMode="External" /><Relationship Id="rId27" Type="http://schemas.openxmlformats.org/officeDocument/2006/relationships/hyperlink" Target="http://pl.wiktionary.org/wiki/tamten" TargetMode="External" /><Relationship Id="rId28" Type="http://schemas.openxmlformats.org/officeDocument/2006/relationships/hyperlink" Target="http://pl.wiktionary.org/wiki/puchar" TargetMode="External" /><Relationship Id="rId29" Type="http://schemas.openxmlformats.org/officeDocument/2006/relationships/hyperlink" Target="http://pl.wiktionary.org/wiki/wojsko" TargetMode="External" /><Relationship Id="rId30" Type="http://schemas.openxmlformats.org/officeDocument/2006/relationships/hyperlink" Target="http://pl.wiktionary.org/wiki/wyda&#263;" TargetMode="External" /><Relationship Id="rId31" Type="http://schemas.openxmlformats.org/officeDocument/2006/relationships/hyperlink" Target="http://pl.wiktionary.org/wiki/zapomnie&#263;" TargetMode="External" /><Relationship Id="rId32" Type="http://schemas.openxmlformats.org/officeDocument/2006/relationships/hyperlink" Target="http://pl.wiktionary.org/wiki/&#378;le" TargetMode="External" /><Relationship Id="rId33" Type="http://schemas.openxmlformats.org/officeDocument/2006/relationships/hyperlink" Target="http://pl.wiktionary.org/wiki/&#380;art" TargetMode="External" /><Relationship Id="rId3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showRowColHeaders="0" zoomScale="130" zoomScaleNormal="130" workbookViewId="0" topLeftCell="A1">
      <pane xSplit="2" ySplit="1" topLeftCell="C11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2.75" zeroHeight="1"/>
  <cols>
    <col min="1" max="1" width="9.125" style="1" customWidth="1"/>
    <col min="2" max="2" width="9.125" style="7" customWidth="1"/>
    <col min="3" max="3" width="1.75390625" style="5" customWidth="1"/>
    <col min="4" max="5" width="9.125" style="5" customWidth="1"/>
    <col min="6" max="6" width="5.625" style="5" customWidth="1"/>
    <col min="7" max="7" width="5.75390625" style="5" customWidth="1"/>
    <col min="8" max="8" width="23.375" style="5" customWidth="1"/>
    <col min="9" max="9" width="9.125" style="5" customWidth="1"/>
    <col min="10" max="10" width="14.25390625" style="5" customWidth="1"/>
    <col min="11" max="11" width="9.125" style="5" customWidth="1"/>
    <col min="12" max="12" width="9.125" style="6" customWidth="1"/>
    <col min="13" max="15" width="9.125" style="5" customWidth="1"/>
    <col min="16" max="16384" width="9.125" style="5" hidden="1" customWidth="1"/>
  </cols>
  <sheetData>
    <row r="1" spans="2:10" ht="18" customHeight="1" thickBot="1"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4:8" ht="3.75" customHeight="1">
      <c r="D2" s="8"/>
      <c r="H2" s="9"/>
    </row>
    <row r="3" spans="1:12" ht="15.75">
      <c r="A3" s="10" t="s">
        <v>1</v>
      </c>
      <c r="B3" s="11">
        <v>1</v>
      </c>
      <c r="D3" s="12" t="s">
        <v>2</v>
      </c>
      <c r="L3" s="13" t="s">
        <v>3</v>
      </c>
    </row>
    <row r="4" spans="1:12" ht="15.75">
      <c r="A4" s="14" t="s">
        <v>1</v>
      </c>
      <c r="B4" s="11">
        <v>2</v>
      </c>
      <c r="D4" s="12" t="s">
        <v>4</v>
      </c>
      <c r="L4" s="13" t="s">
        <v>5</v>
      </c>
    </row>
    <row r="5" spans="1:12" ht="15.75">
      <c r="A5" s="14" t="s">
        <v>1</v>
      </c>
      <c r="B5" s="11">
        <v>3</v>
      </c>
      <c r="D5" s="12" t="s">
        <v>6</v>
      </c>
      <c r="K5" s="12"/>
      <c r="L5" s="13" t="s">
        <v>7</v>
      </c>
    </row>
    <row r="6" spans="1:12" ht="15.75">
      <c r="A6" s="14" t="s">
        <v>1</v>
      </c>
      <c r="B6" s="11">
        <v>4</v>
      </c>
      <c r="D6" s="12" t="s">
        <v>8</v>
      </c>
      <c r="K6" s="12"/>
      <c r="L6" s="13" t="s">
        <v>9</v>
      </c>
    </row>
    <row r="7" spans="1:12" ht="15.75">
      <c r="A7" s="14" t="s">
        <v>1</v>
      </c>
      <c r="B7" s="11">
        <v>5</v>
      </c>
      <c r="D7" s="12" t="s">
        <v>10</v>
      </c>
      <c r="K7" s="12"/>
      <c r="L7" s="13" t="s">
        <v>11</v>
      </c>
    </row>
    <row r="8" spans="1:12" ht="15.75">
      <c r="A8" s="10" t="s">
        <v>1</v>
      </c>
      <c r="B8" s="11">
        <v>6</v>
      </c>
      <c r="D8" s="12" t="s">
        <v>12</v>
      </c>
      <c r="K8" s="12"/>
      <c r="L8" s="13" t="s">
        <v>13</v>
      </c>
    </row>
    <row r="9" spans="1:12" ht="15.75">
      <c r="A9" s="15" t="s">
        <v>1</v>
      </c>
      <c r="B9" s="11">
        <v>7</v>
      </c>
      <c r="D9" s="12" t="s">
        <v>14</v>
      </c>
      <c r="K9" s="12"/>
      <c r="L9" s="13" t="s">
        <v>15</v>
      </c>
    </row>
    <row r="10" spans="1:12" ht="15.75">
      <c r="A10" s="15" t="s">
        <v>1</v>
      </c>
      <c r="B10" s="11">
        <v>8</v>
      </c>
      <c r="D10" s="12" t="s">
        <v>16</v>
      </c>
      <c r="K10" s="12"/>
      <c r="L10" s="13" t="s">
        <v>17</v>
      </c>
    </row>
    <row r="11" spans="1:12" ht="15.75">
      <c r="A11" s="15" t="s">
        <v>1</v>
      </c>
      <c r="B11" s="11">
        <v>9</v>
      </c>
      <c r="D11" s="12" t="s">
        <v>18</v>
      </c>
      <c r="I11" s="12" t="s">
        <v>19</v>
      </c>
      <c r="J11" s="12"/>
      <c r="L11" s="13" t="s">
        <v>20</v>
      </c>
    </row>
    <row r="12" spans="1:12" ht="15.75">
      <c r="A12" s="15" t="s">
        <v>1</v>
      </c>
      <c r="B12" s="11">
        <v>10</v>
      </c>
      <c r="D12" s="12" t="s">
        <v>21</v>
      </c>
      <c r="I12" s="12" t="s">
        <v>22</v>
      </c>
      <c r="J12" s="12"/>
      <c r="L12" s="13" t="s">
        <v>23</v>
      </c>
    </row>
    <row r="13" spans="1:12" ht="15.75">
      <c r="A13" s="16" t="s">
        <v>1</v>
      </c>
      <c r="B13" s="17">
        <v>11</v>
      </c>
      <c r="D13" s="12" t="s">
        <v>24</v>
      </c>
      <c r="I13" s="12" t="s">
        <v>25</v>
      </c>
      <c r="J13" s="12"/>
      <c r="L13" s="13" t="s">
        <v>26</v>
      </c>
    </row>
    <row r="14" spans="1:15" s="9" customFormat="1" ht="15.75">
      <c r="A14" s="16" t="s">
        <v>1</v>
      </c>
      <c r="B14" s="17">
        <v>12</v>
      </c>
      <c r="C14" s="12"/>
      <c r="D14" s="12" t="s">
        <v>27</v>
      </c>
      <c r="E14" s="12"/>
      <c r="F14" s="12"/>
      <c r="G14" s="12"/>
      <c r="H14" s="12"/>
      <c r="I14" s="12" t="s">
        <v>28</v>
      </c>
      <c r="J14" s="12"/>
      <c r="K14" s="12"/>
      <c r="L14" s="13" t="s">
        <v>29</v>
      </c>
      <c r="M14" s="5"/>
      <c r="N14" s="5"/>
      <c r="O14" s="5"/>
    </row>
    <row r="15" spans="1:14" ht="15.75">
      <c r="A15" s="16" t="s">
        <v>1</v>
      </c>
      <c r="B15" s="17">
        <v>13</v>
      </c>
      <c r="D15" s="12" t="s">
        <v>30</v>
      </c>
      <c r="H15" s="12" t="s">
        <v>31</v>
      </c>
      <c r="K15" s="18"/>
      <c r="L15" s="9"/>
      <c r="M15" s="9"/>
      <c r="N15" s="9"/>
    </row>
    <row r="16" spans="1:11" ht="15.75">
      <c r="A16" s="16" t="s">
        <v>1</v>
      </c>
      <c r="B16" s="17">
        <v>14</v>
      </c>
      <c r="D16" s="12" t="s">
        <v>32</v>
      </c>
      <c r="H16" s="12" t="s">
        <v>33</v>
      </c>
      <c r="K16" s="19" t="s">
        <v>34</v>
      </c>
    </row>
    <row r="17" spans="1:11" ht="15.75">
      <c r="A17" s="16" t="s">
        <v>1</v>
      </c>
      <c r="B17" s="17">
        <v>15</v>
      </c>
      <c r="D17" s="12" t="s">
        <v>35</v>
      </c>
      <c r="E17" s="20"/>
      <c r="F17" s="20"/>
      <c r="G17" s="20"/>
      <c r="H17" s="20"/>
      <c r="I17" s="20"/>
      <c r="J17" s="20"/>
      <c r="K17" s="19" t="s">
        <v>34</v>
      </c>
    </row>
    <row r="18" spans="1:11" ht="15.75">
      <c r="A18" s="16" t="s">
        <v>1</v>
      </c>
      <c r="B18" s="17">
        <v>16</v>
      </c>
      <c r="C18" s="12"/>
      <c r="D18" s="12" t="s">
        <v>36</v>
      </c>
      <c r="E18" s="20"/>
      <c r="F18" s="20"/>
      <c r="G18" s="20"/>
      <c r="H18" s="20"/>
      <c r="I18" s="20"/>
      <c r="J18" s="20"/>
      <c r="K18" s="20"/>
    </row>
    <row r="19" spans="1:11" ht="15.75">
      <c r="A19" s="16" t="s">
        <v>1</v>
      </c>
      <c r="B19" s="17">
        <v>17</v>
      </c>
      <c r="C19" s="12"/>
      <c r="D19" s="12" t="s">
        <v>37</v>
      </c>
      <c r="E19" s="20"/>
      <c r="F19" s="20"/>
      <c r="G19" s="20"/>
      <c r="H19" s="20"/>
      <c r="I19" s="20"/>
      <c r="J19" s="20"/>
      <c r="K19" s="20"/>
    </row>
    <row r="20" spans="1:11" ht="15.75">
      <c r="A20" s="16" t="s">
        <v>1</v>
      </c>
      <c r="B20" s="17">
        <v>18</v>
      </c>
      <c r="D20" s="12" t="s">
        <v>38</v>
      </c>
      <c r="F20" s="21">
        <v>1</v>
      </c>
      <c r="G20" s="12" t="s">
        <v>39</v>
      </c>
      <c r="H20" s="12"/>
      <c r="I20" s="12"/>
      <c r="J20" s="12"/>
      <c r="K20" s="12"/>
    </row>
    <row r="21" spans="1:11" ht="15.75">
      <c r="A21" s="16" t="s">
        <v>1</v>
      </c>
      <c r="B21" s="17">
        <v>19</v>
      </c>
      <c r="D21" s="12" t="s">
        <v>38</v>
      </c>
      <c r="F21" s="21">
        <v>2</v>
      </c>
      <c r="G21" s="12" t="s">
        <v>39</v>
      </c>
      <c r="H21" s="12"/>
      <c r="I21" s="12"/>
      <c r="J21" s="12"/>
      <c r="K21" s="19" t="s">
        <v>34</v>
      </c>
    </row>
    <row r="22" spans="1:11" ht="15.75">
      <c r="A22" s="16" t="s">
        <v>1</v>
      </c>
      <c r="B22" s="17">
        <v>20</v>
      </c>
      <c r="D22" s="12" t="s">
        <v>38</v>
      </c>
      <c r="F22" s="21">
        <v>3</v>
      </c>
      <c r="G22" s="12" t="s">
        <v>40</v>
      </c>
      <c r="H22" s="12"/>
      <c r="I22" s="12"/>
      <c r="J22" s="12"/>
      <c r="K22" s="19" t="s">
        <v>34</v>
      </c>
    </row>
    <row r="23" spans="1:11" ht="15.75">
      <c r="A23" s="15" t="s">
        <v>1</v>
      </c>
      <c r="B23" s="11">
        <v>21</v>
      </c>
      <c r="D23" s="12" t="s">
        <v>38</v>
      </c>
      <c r="F23" s="21">
        <v>4</v>
      </c>
      <c r="G23" s="12" t="s">
        <v>41</v>
      </c>
      <c r="H23" s="12"/>
      <c r="I23" s="12"/>
      <c r="J23" s="12"/>
      <c r="K23" s="19" t="s">
        <v>34</v>
      </c>
    </row>
    <row r="24" spans="1:11" ht="15.75">
      <c r="A24" s="15" t="s">
        <v>1</v>
      </c>
      <c r="B24" s="11">
        <v>22</v>
      </c>
      <c r="D24" s="12" t="s">
        <v>38</v>
      </c>
      <c r="F24" s="21">
        <v>5</v>
      </c>
      <c r="G24" s="12" t="s">
        <v>42</v>
      </c>
      <c r="H24" s="12"/>
      <c r="I24" s="12"/>
      <c r="J24" s="12"/>
      <c r="K24" s="19" t="s">
        <v>34</v>
      </c>
    </row>
    <row r="25" spans="1:11" ht="15.75">
      <c r="A25" s="15" t="s">
        <v>1</v>
      </c>
      <c r="B25" s="11">
        <v>23</v>
      </c>
      <c r="D25" s="12" t="s">
        <v>38</v>
      </c>
      <c r="F25" s="21">
        <v>6</v>
      </c>
      <c r="G25" s="12" t="s">
        <v>43</v>
      </c>
      <c r="H25" s="12"/>
      <c r="I25" s="12"/>
      <c r="J25" s="12"/>
      <c r="K25" s="19" t="s">
        <v>34</v>
      </c>
    </row>
    <row r="26" spans="1:12" s="22" customFormat="1" ht="15.75">
      <c r="A26" s="15" t="s">
        <v>1</v>
      </c>
      <c r="B26" s="11">
        <v>24</v>
      </c>
      <c r="D26" s="12" t="s">
        <v>38</v>
      </c>
      <c r="E26" s="5"/>
      <c r="F26" s="21">
        <v>7</v>
      </c>
      <c r="G26" s="12" t="s">
        <v>44</v>
      </c>
      <c r="H26" s="12"/>
      <c r="I26" s="12"/>
      <c r="J26" s="12"/>
      <c r="K26" s="19" t="s">
        <v>34</v>
      </c>
      <c r="L26" s="23"/>
    </row>
    <row r="27" spans="1:11" ht="15.75">
      <c r="A27" s="15" t="s">
        <v>1</v>
      </c>
      <c r="B27" s="11">
        <v>25</v>
      </c>
      <c r="D27" s="12" t="s">
        <v>45</v>
      </c>
      <c r="E27" s="12"/>
      <c r="F27" s="21"/>
      <c r="H27" s="12"/>
      <c r="I27" s="12"/>
      <c r="J27" s="12"/>
      <c r="K27" s="19" t="s">
        <v>34</v>
      </c>
    </row>
    <row r="28" spans="1:11" ht="15.75">
      <c r="A28" s="15" t="s">
        <v>1</v>
      </c>
      <c r="B28" s="11">
        <v>26</v>
      </c>
      <c r="D28" s="12" t="s">
        <v>46</v>
      </c>
      <c r="E28" s="12"/>
      <c r="F28" s="21" t="s">
        <v>47</v>
      </c>
      <c r="G28" s="12"/>
      <c r="H28" s="12"/>
      <c r="I28" s="12"/>
      <c r="J28" s="12"/>
      <c r="K28" s="9"/>
    </row>
    <row r="29" spans="1:11" ht="15.75">
      <c r="A29" s="15" t="s">
        <v>1</v>
      </c>
      <c r="B29" s="11">
        <v>27</v>
      </c>
      <c r="D29" s="12" t="s">
        <v>46</v>
      </c>
      <c r="E29" s="12"/>
      <c r="F29" s="21" t="s">
        <v>48</v>
      </c>
      <c r="G29" s="12"/>
      <c r="H29" s="20"/>
      <c r="I29" s="12"/>
      <c r="J29" s="12"/>
      <c r="K29" s="24"/>
    </row>
    <row r="30" spans="1:11" ht="15.75">
      <c r="A30" s="15" t="s">
        <v>1</v>
      </c>
      <c r="B30" s="11">
        <v>28</v>
      </c>
      <c r="D30" s="12" t="s">
        <v>46</v>
      </c>
      <c r="E30" s="12"/>
      <c r="F30" s="21" t="s">
        <v>49</v>
      </c>
      <c r="G30" s="12"/>
      <c r="H30" s="12"/>
      <c r="I30" s="20"/>
      <c r="J30" s="20"/>
      <c r="K30" s="9"/>
    </row>
    <row r="31" spans="1:11" ht="15.75">
      <c r="A31" s="15" t="s">
        <v>1</v>
      </c>
      <c r="B31" s="11">
        <v>29</v>
      </c>
      <c r="C31" s="12"/>
      <c r="D31" s="12" t="s">
        <v>46</v>
      </c>
      <c r="E31" s="12"/>
      <c r="F31" s="21" t="s">
        <v>50</v>
      </c>
      <c r="G31" s="12"/>
      <c r="H31" s="12"/>
      <c r="I31" s="24"/>
      <c r="J31" s="24"/>
      <c r="K31" s="9"/>
    </row>
    <row r="32" spans="1:11" ht="15.75">
      <c r="A32" s="25" t="s">
        <v>1</v>
      </c>
      <c r="B32" s="26">
        <v>30</v>
      </c>
      <c r="C32" s="27"/>
      <c r="D32" s="27" t="s">
        <v>51</v>
      </c>
      <c r="E32" s="28"/>
      <c r="F32" s="28"/>
      <c r="G32" s="29"/>
      <c r="H32" s="30"/>
      <c r="I32" s="22"/>
      <c r="J32" s="22"/>
      <c r="K32" s="29"/>
    </row>
    <row r="33" spans="1:12" ht="15">
      <c r="A33" s="15"/>
      <c r="B33" s="31" t="s">
        <v>52</v>
      </c>
      <c r="C33" s="32"/>
      <c r="D33" s="33" t="s">
        <v>53</v>
      </c>
      <c r="E33" s="33"/>
      <c r="F33" s="33"/>
      <c r="G33" s="33"/>
      <c r="H33" s="33"/>
      <c r="I33" s="33"/>
      <c r="J33" s="33"/>
      <c r="K33" s="34"/>
      <c r="L33" s="35"/>
    </row>
    <row r="34" spans="1:12" s="22" customFormat="1" ht="15.75">
      <c r="A34" s="36"/>
      <c r="B34" s="31" t="s">
        <v>52</v>
      </c>
      <c r="C34" s="37"/>
      <c r="D34" s="33" t="s">
        <v>54</v>
      </c>
      <c r="E34" s="33"/>
      <c r="F34" s="33"/>
      <c r="G34" s="33"/>
      <c r="H34" s="33"/>
      <c r="I34" s="33"/>
      <c r="J34" s="33"/>
      <c r="K34" s="34"/>
      <c r="L34" s="38"/>
    </row>
    <row r="35" spans="1:12" ht="15">
      <c r="A35" s="15"/>
      <c r="B35" s="31" t="s">
        <v>52</v>
      </c>
      <c r="C35" s="39"/>
      <c r="D35" s="33" t="s">
        <v>55</v>
      </c>
      <c r="E35" s="33"/>
      <c r="F35" s="33"/>
      <c r="G35" s="33"/>
      <c r="H35" s="33"/>
      <c r="I35" s="33"/>
      <c r="J35" s="33"/>
      <c r="K35" s="34"/>
      <c r="L35" s="35"/>
    </row>
    <row r="36" spans="1:12" ht="15">
      <c r="A36" s="5"/>
      <c r="B36" s="5"/>
      <c r="L36" s="5"/>
    </row>
    <row r="37" spans="1:12" ht="15">
      <c r="A37" s="5"/>
      <c r="B37" s="5"/>
      <c r="L37" s="5"/>
    </row>
    <row r="38" spans="1:12" ht="15">
      <c r="A38" s="5"/>
      <c r="B38" s="5"/>
      <c r="L38" s="5"/>
    </row>
    <row r="39" ht="15.75">
      <c r="K39" s="12"/>
    </row>
    <row r="40" spans="4:11" ht="15.75">
      <c r="D40" s="9"/>
      <c r="E40" s="9"/>
      <c r="F40" s="40"/>
      <c r="G40" s="9"/>
      <c r="H40" s="9"/>
      <c r="K40" s="9"/>
    </row>
    <row r="41" spans="4:11" ht="15.75">
      <c r="D41" s="9"/>
      <c r="E41" s="9"/>
      <c r="F41" s="40"/>
      <c r="G41" s="9"/>
      <c r="H41" s="9"/>
      <c r="K41" s="9"/>
    </row>
    <row r="42" spans="4:10" ht="15.75">
      <c r="D42" s="9"/>
      <c r="E42" s="9"/>
      <c r="F42" s="9"/>
      <c r="G42" s="9"/>
      <c r="H42" s="41"/>
      <c r="J42" s="9"/>
    </row>
    <row r="43" ht="15.75">
      <c r="E43" s="12"/>
    </row>
    <row r="44" ht="15.75">
      <c r="L44" s="42"/>
    </row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 hidden="1"/>
    <row r="56" ht="15.75" hidden="1"/>
    <row r="57" ht="15.75" hidden="1"/>
    <row r="58" ht="15.75" hidden="1"/>
    <row r="59" ht="15.75" hidden="1"/>
  </sheetData>
  <sheetProtection selectLockedCells="1" selectUnlockedCells="1"/>
  <mergeCells count="1">
    <mergeCell ref="B1:J1"/>
  </mergeCells>
  <hyperlinks>
    <hyperlink ref="B3" location="АлфавитДиграфы!A1" display="АлфавитДиграфы!A1"/>
    <hyperlink ref="B4" location="АлфавитДиграфы!A50" display="АлфавитДиграфы!A50"/>
    <hyperlink ref="B5" location="Друзья!A1" display="Друзья!A1"/>
    <hyperlink ref="B6" location="ЧередМестГлаг!A1" display="ЧередМестГлаг!A1"/>
    <hyperlink ref="B7" location="ЧередМестГлаг!A60" display="ЧередМестГлаг!A60"/>
    <hyperlink ref="B8" location="ЧередМестГлаг!A116" display="ЧередМестГлаг!A116"/>
    <hyperlink ref="B9" location="'сущ-е ж.р.'!A1" display="'сущ-е ж.р.'!A1"/>
    <hyperlink ref="B10" location="'сущ-е ср.р.'!A1" display="'сущ-е ср.р.'!A1"/>
    <hyperlink ref="B11" location="'сущ-е м.р.'!A1" display="'сущ-е м.р.'!A1"/>
    <hyperlink ref="B12" location="'сущ-е м.р.'!A1" display="'сущ-е м.р.'!A1"/>
    <hyperlink ref="B13" location="'сущ-е м.р.'!A1" display="'сущ-е м.р.'!A1"/>
    <hyperlink ref="B14" location="'сущ-е м.р.'!A1" display="'сущ-е м.р.'!A1"/>
    <hyperlink ref="B15" location="прилаг1!A1" display="прилаг1!A1"/>
    <hyperlink ref="B16" location="прилаг2!A1" display="прилаг2!A1"/>
    <hyperlink ref="B17" location="прилаг3!A1" display="прилаг3!A1"/>
    <hyperlink ref="B18" location="Наречия!A1" display="Наречия!A1"/>
    <hyperlink ref="B19" location="Предлоги!A1" display="Предлоги!A1"/>
    <hyperlink ref="B20" location="Глаголы!A1" display="Глаголы!A1"/>
    <hyperlink ref="B21" location="Глаголы!A1" display="Глаголы!A1"/>
    <hyperlink ref="B22" location="Глаголы!A1" display="Глаголы!A1"/>
    <hyperlink ref="B23" location="Глаголы!A1" display="Глаголы!A1"/>
    <hyperlink ref="B24" location="Нерег.!A1" display="Нерег.!A1"/>
    <hyperlink ref="B25" location="Глаголы!A1" display="Глаголы!A1"/>
    <hyperlink ref="B26" location="Глаголы!A1" display="Глаголы!A1"/>
    <hyperlink ref="B27" location="Глаголы!A1" display="Глаголы!A1"/>
    <hyperlink ref="B28" location="'Числ все'!A1" display="'Числ все'!A1"/>
    <hyperlink ref="B29" location="'Числ все'!A1" display="'Числ все'!A1"/>
    <hyperlink ref="B30" location="'Числ все'!A1" display="'Числ все'!A1"/>
    <hyperlink ref="B31" location="'Числ все'!A1" display="'Числ все'!A1"/>
    <hyperlink ref="K16" location="'Тест прилаг'!A1" display="Тест"/>
    <hyperlink ref="K17" location="'Степ. ср. прилаг'!A1" display="Тест"/>
    <hyperlink ref="K21" location="'тест гл нв'!A1" display="Тест"/>
    <hyperlink ref="K22" location="'тест гл прв'!A1" display="Тест"/>
    <hyperlink ref="K23" location="'тест гл бв'!A1" display="Тест"/>
    <hyperlink ref="K24" location="'тест безл '!A1" display="Тест"/>
    <hyperlink ref="K26" location="'тест сосл'!A1" display="Тест"/>
    <hyperlink ref="K25" location="'тест гл пов'!A1" display="Тест"/>
    <hyperlink ref="K27" location="'тест прич'!A1" display="Тест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158"/>
  <sheetViews>
    <sheetView zoomScale="160" zoomScaleNormal="160" workbookViewId="0" topLeftCell="A1">
      <selection activeCell="K16" sqref="K16"/>
    </sheetView>
  </sheetViews>
  <sheetFormatPr defaultColWidth="9.00390625" defaultRowHeight="12.75" zeroHeight="1"/>
  <cols>
    <col min="1" max="2" width="1.75390625" style="264" customWidth="1"/>
    <col min="3" max="3" width="1.37890625" style="264" customWidth="1"/>
    <col min="4" max="5" width="14.25390625" style="62" customWidth="1"/>
    <col min="6" max="6" width="22.875" style="62" customWidth="1"/>
    <col min="7" max="7" width="14.125" style="62" customWidth="1"/>
    <col min="8" max="8" width="14.75390625" style="58" customWidth="1"/>
    <col min="9" max="9" width="21.375" style="61" customWidth="1"/>
    <col min="10" max="10" width="2.375" style="169" customWidth="1"/>
    <col min="11" max="11" width="46.25390625" style="60" customWidth="1"/>
    <col min="12" max="12" width="0" style="0" hidden="1" customWidth="1"/>
    <col min="13" max="14" width="0" style="62" hidden="1" customWidth="1"/>
    <col min="15" max="15" width="9.125" style="62" customWidth="1"/>
    <col min="16" max="16384" width="0" style="62" hidden="1" customWidth="1"/>
  </cols>
  <sheetData>
    <row r="1" spans="1:13" s="52" customFormat="1" ht="15" customHeight="1" thickBot="1">
      <c r="A1" s="43"/>
      <c r="B1" s="43"/>
      <c r="C1" s="43"/>
      <c r="D1" s="44" t="s">
        <v>56</v>
      </c>
      <c r="E1" s="45" t="s">
        <v>57</v>
      </c>
      <c r="F1" s="45" t="s">
        <v>58</v>
      </c>
      <c r="G1" s="45" t="s">
        <v>59</v>
      </c>
      <c r="H1" s="46" t="s">
        <v>60</v>
      </c>
      <c r="I1" s="47" t="s">
        <v>61</v>
      </c>
      <c r="J1" s="48"/>
      <c r="K1" s="49"/>
      <c r="L1" s="50" t="s">
        <v>62</v>
      </c>
      <c r="M1" s="51"/>
    </row>
    <row r="2" spans="1:14" ht="15.75" customHeight="1">
      <c r="A2" s="53" t="s">
        <v>63</v>
      </c>
      <c r="B2" s="53" t="s">
        <v>64</v>
      </c>
      <c r="C2" s="53"/>
      <c r="D2" s="54" t="s">
        <v>65</v>
      </c>
      <c r="E2" s="55" t="s">
        <v>66</v>
      </c>
      <c r="F2" s="56" t="s">
        <v>67</v>
      </c>
      <c r="G2" s="12" t="s">
        <v>68</v>
      </c>
      <c r="H2" s="57" t="s">
        <v>69</v>
      </c>
      <c r="I2" s="58" t="s">
        <v>70</v>
      </c>
      <c r="J2" s="59" t="s">
        <v>71</v>
      </c>
      <c r="K2" s="60" t="s">
        <v>1209</v>
      </c>
      <c r="L2" s="61" t="s">
        <v>72</v>
      </c>
      <c r="M2" s="62" t="s">
        <v>73</v>
      </c>
      <c r="N2" s="62" t="s">
        <v>74</v>
      </c>
    </row>
    <row r="3" spans="1:13" ht="18" customHeight="1">
      <c r="A3" s="53" t="s">
        <v>75</v>
      </c>
      <c r="B3" s="53" t="s">
        <v>64</v>
      </c>
      <c r="C3" s="53"/>
      <c r="D3" s="63" t="s">
        <v>76</v>
      </c>
      <c r="E3" s="64" t="s">
        <v>1210</v>
      </c>
      <c r="F3" s="56" t="s">
        <v>77</v>
      </c>
      <c r="G3" s="12" t="s">
        <v>1211</v>
      </c>
      <c r="H3" s="57" t="s">
        <v>78</v>
      </c>
      <c r="I3" s="65" t="s">
        <v>79</v>
      </c>
      <c r="J3" s="59" t="s">
        <v>71</v>
      </c>
      <c r="K3" s="60" t="s">
        <v>1212</v>
      </c>
      <c r="L3" s="61" t="s">
        <v>80</v>
      </c>
      <c r="M3" s="12"/>
    </row>
    <row r="4" spans="1:14" ht="15.75">
      <c r="A4" s="53" t="s">
        <v>63</v>
      </c>
      <c r="B4" s="53"/>
      <c r="C4" s="53" t="s">
        <v>81</v>
      </c>
      <c r="D4" s="66" t="s">
        <v>82</v>
      </c>
      <c r="E4" s="67" t="s">
        <v>83</v>
      </c>
      <c r="F4" s="56" t="s">
        <v>84</v>
      </c>
      <c r="G4" s="12" t="s">
        <v>85</v>
      </c>
      <c r="H4" s="57" t="s">
        <v>86</v>
      </c>
      <c r="I4" s="58" t="s">
        <v>87</v>
      </c>
      <c r="J4" s="59" t="s">
        <v>88</v>
      </c>
      <c r="K4" s="60" t="s">
        <v>89</v>
      </c>
      <c r="L4" s="61"/>
      <c r="M4" s="62" t="s">
        <v>90</v>
      </c>
      <c r="N4" s="62" t="s">
        <v>91</v>
      </c>
    </row>
    <row r="5" spans="1:14" ht="15.75">
      <c r="A5" s="53" t="s">
        <v>63</v>
      </c>
      <c r="B5" s="53" t="s">
        <v>64</v>
      </c>
      <c r="C5" s="53" t="s">
        <v>92</v>
      </c>
      <c r="D5" s="68" t="s">
        <v>93</v>
      </c>
      <c r="E5" s="69" t="s">
        <v>94</v>
      </c>
      <c r="F5" s="56" t="s">
        <v>95</v>
      </c>
      <c r="G5" s="12" t="s">
        <v>96</v>
      </c>
      <c r="H5" s="57" t="s">
        <v>97</v>
      </c>
      <c r="I5" s="58" t="s">
        <v>70</v>
      </c>
      <c r="J5" s="59" t="s">
        <v>88</v>
      </c>
      <c r="K5" s="60" t="s">
        <v>98</v>
      </c>
      <c r="L5" s="61" t="s">
        <v>99</v>
      </c>
      <c r="M5" s="62" t="s">
        <v>100</v>
      </c>
      <c r="N5" s="62" t="s">
        <v>101</v>
      </c>
    </row>
    <row r="6" spans="1:14" ht="17.25" customHeight="1">
      <c r="A6" s="53" t="s">
        <v>75</v>
      </c>
      <c r="B6" s="53" t="s">
        <v>64</v>
      </c>
      <c r="C6" s="53" t="s">
        <v>92</v>
      </c>
      <c r="D6" s="70" t="s">
        <v>1213</v>
      </c>
      <c r="E6" s="69" t="s">
        <v>102</v>
      </c>
      <c r="F6" s="56" t="s">
        <v>103</v>
      </c>
      <c r="G6" s="12" t="s">
        <v>104</v>
      </c>
      <c r="H6" s="57" t="s">
        <v>105</v>
      </c>
      <c r="I6" s="58" t="s">
        <v>106</v>
      </c>
      <c r="J6" s="59" t="s">
        <v>88</v>
      </c>
      <c r="K6" s="60" t="s">
        <v>107</v>
      </c>
      <c r="L6" s="61" t="s">
        <v>108</v>
      </c>
      <c r="M6" s="12"/>
      <c r="N6"/>
    </row>
    <row r="7" spans="1:14" ht="15.75">
      <c r="A7" s="53" t="s">
        <v>63</v>
      </c>
      <c r="B7" s="53"/>
      <c r="C7" s="53" t="s">
        <v>92</v>
      </c>
      <c r="D7" s="66" t="s">
        <v>109</v>
      </c>
      <c r="E7" s="67" t="s">
        <v>110</v>
      </c>
      <c r="F7" s="56" t="s">
        <v>111</v>
      </c>
      <c r="G7" s="12" t="s">
        <v>112</v>
      </c>
      <c r="H7" s="57" t="s">
        <v>113</v>
      </c>
      <c r="I7" s="58" t="s">
        <v>87</v>
      </c>
      <c r="J7" s="59" t="s">
        <v>88</v>
      </c>
      <c r="K7" s="60" t="s">
        <v>114</v>
      </c>
      <c r="L7" s="61" t="s">
        <v>115</v>
      </c>
      <c r="M7" s="62" t="s">
        <v>116</v>
      </c>
      <c r="N7" s="62" t="s">
        <v>117</v>
      </c>
    </row>
    <row r="8" spans="1:14" ht="15.75">
      <c r="A8" s="53" t="s">
        <v>63</v>
      </c>
      <c r="B8" s="53" t="s">
        <v>64</v>
      </c>
      <c r="C8" s="53"/>
      <c r="D8" s="63" t="s">
        <v>118</v>
      </c>
      <c r="E8" s="64" t="s">
        <v>119</v>
      </c>
      <c r="F8" s="56" t="s">
        <v>120</v>
      </c>
      <c r="G8" s="12" t="s">
        <v>121</v>
      </c>
      <c r="H8" s="57" t="s">
        <v>122</v>
      </c>
      <c r="I8" s="58" t="s">
        <v>70</v>
      </c>
      <c r="J8" s="59" t="s">
        <v>71</v>
      </c>
      <c r="K8" s="60" t="s">
        <v>1214</v>
      </c>
      <c r="L8" s="61" t="s">
        <v>123</v>
      </c>
      <c r="M8" s="62" t="s">
        <v>124</v>
      </c>
      <c r="N8" s="62" t="s">
        <v>125</v>
      </c>
    </row>
    <row r="9" spans="1:14" ht="16.5" customHeight="1">
      <c r="A9" s="53" t="s">
        <v>75</v>
      </c>
      <c r="B9" s="53" t="s">
        <v>64</v>
      </c>
      <c r="C9" s="53"/>
      <c r="D9" s="63" t="s">
        <v>126</v>
      </c>
      <c r="E9" s="71" t="s">
        <v>1215</v>
      </c>
      <c r="F9" s="56" t="s">
        <v>127</v>
      </c>
      <c r="G9" s="12" t="s">
        <v>1216</v>
      </c>
      <c r="H9" s="57" t="s">
        <v>128</v>
      </c>
      <c r="I9" s="65" t="s">
        <v>79</v>
      </c>
      <c r="J9" s="59" t="s">
        <v>71</v>
      </c>
      <c r="K9" s="60" t="s">
        <v>1212</v>
      </c>
      <c r="L9" s="61" t="s">
        <v>129</v>
      </c>
      <c r="M9" s="12"/>
      <c r="N9"/>
    </row>
    <row r="10" spans="1:14" ht="15.75">
      <c r="A10" s="53" t="s">
        <v>63</v>
      </c>
      <c r="B10" s="53"/>
      <c r="C10" s="53" t="s">
        <v>81</v>
      </c>
      <c r="D10" s="66" t="s">
        <v>130</v>
      </c>
      <c r="E10" s="67" t="s">
        <v>131</v>
      </c>
      <c r="F10" s="56" t="s">
        <v>132</v>
      </c>
      <c r="G10" s="12" t="s">
        <v>133</v>
      </c>
      <c r="H10" s="57" t="s">
        <v>134</v>
      </c>
      <c r="I10" s="58" t="s">
        <v>135</v>
      </c>
      <c r="J10" s="59" t="s">
        <v>88</v>
      </c>
      <c r="K10" s="60" t="s">
        <v>136</v>
      </c>
      <c r="L10" s="61"/>
      <c r="M10" s="62" t="s">
        <v>137</v>
      </c>
      <c r="N10" s="62" t="s">
        <v>138</v>
      </c>
    </row>
    <row r="11" spans="1:14" ht="15.75">
      <c r="A11" s="53" t="s">
        <v>63</v>
      </c>
      <c r="B11" s="53"/>
      <c r="C11" s="53" t="s">
        <v>92</v>
      </c>
      <c r="D11" s="66" t="s">
        <v>139</v>
      </c>
      <c r="E11" s="67" t="s">
        <v>140</v>
      </c>
      <c r="F11" s="56" t="s">
        <v>141</v>
      </c>
      <c r="G11" s="12" t="s">
        <v>142</v>
      </c>
      <c r="H11" s="57" t="s">
        <v>143</v>
      </c>
      <c r="I11" s="58" t="s">
        <v>87</v>
      </c>
      <c r="J11" s="59" t="s">
        <v>88</v>
      </c>
      <c r="K11" s="60" t="s">
        <v>144</v>
      </c>
      <c r="L11" s="61" t="s">
        <v>115</v>
      </c>
      <c r="M11" s="62" t="s">
        <v>145</v>
      </c>
      <c r="N11" s="62" t="s">
        <v>146</v>
      </c>
    </row>
    <row r="12" spans="1:14" ht="15.75">
      <c r="A12" s="53" t="s">
        <v>63</v>
      </c>
      <c r="B12" s="53"/>
      <c r="C12" s="53" t="s">
        <v>81</v>
      </c>
      <c r="D12" s="66" t="s">
        <v>147</v>
      </c>
      <c r="E12" s="67" t="s">
        <v>1217</v>
      </c>
      <c r="F12" s="56" t="s">
        <v>148</v>
      </c>
      <c r="G12" s="12" t="s">
        <v>149</v>
      </c>
      <c r="H12" s="57" t="s">
        <v>150</v>
      </c>
      <c r="I12" s="58" t="s">
        <v>135</v>
      </c>
      <c r="J12" s="59" t="s">
        <v>88</v>
      </c>
      <c r="K12" s="60" t="s">
        <v>151</v>
      </c>
      <c r="L12" s="61"/>
      <c r="M12" s="62" t="s">
        <v>152</v>
      </c>
      <c r="N12" s="62" t="s">
        <v>153</v>
      </c>
    </row>
    <row r="13" spans="1:14" ht="17.25" customHeight="1">
      <c r="A13" s="53" t="s">
        <v>63</v>
      </c>
      <c r="B13" s="53"/>
      <c r="C13" s="53"/>
      <c r="D13" s="72" t="s">
        <v>154</v>
      </c>
      <c r="E13" s="73" t="s">
        <v>155</v>
      </c>
      <c r="F13" s="56" t="s">
        <v>156</v>
      </c>
      <c r="G13" s="12" t="s">
        <v>157</v>
      </c>
      <c r="H13" s="57" t="s">
        <v>158</v>
      </c>
      <c r="I13" s="58" t="s">
        <v>106</v>
      </c>
      <c r="J13" s="59" t="s">
        <v>71</v>
      </c>
      <c r="K13" s="60" t="s">
        <v>159</v>
      </c>
      <c r="L13" s="61"/>
      <c r="M13" s="62" t="s">
        <v>160</v>
      </c>
      <c r="N13" s="62" t="s">
        <v>161</v>
      </c>
    </row>
    <row r="14" spans="1:14" ht="15.75">
      <c r="A14" s="53" t="s">
        <v>63</v>
      </c>
      <c r="B14" s="53"/>
      <c r="C14" s="53"/>
      <c r="D14" s="66" t="s">
        <v>162</v>
      </c>
      <c r="E14" s="67" t="s">
        <v>163</v>
      </c>
      <c r="F14" s="56" t="s">
        <v>164</v>
      </c>
      <c r="G14" s="12" t="s">
        <v>165</v>
      </c>
      <c r="H14" s="57" t="s">
        <v>166</v>
      </c>
      <c r="I14" s="58" t="s">
        <v>106</v>
      </c>
      <c r="J14" s="59" t="s">
        <v>88</v>
      </c>
      <c r="K14" s="60" t="s">
        <v>167</v>
      </c>
      <c r="L14" s="61" t="s">
        <v>168</v>
      </c>
      <c r="M14" s="62" t="s">
        <v>169</v>
      </c>
      <c r="N14" s="62" t="s">
        <v>169</v>
      </c>
    </row>
    <row r="15" spans="1:14" ht="15.75">
      <c r="A15" s="53" t="s">
        <v>63</v>
      </c>
      <c r="B15" s="53"/>
      <c r="C15" s="53" t="s">
        <v>92</v>
      </c>
      <c r="D15" s="66" t="s">
        <v>170</v>
      </c>
      <c r="E15" s="67" t="s">
        <v>171</v>
      </c>
      <c r="F15" s="56" t="s">
        <v>172</v>
      </c>
      <c r="G15" s="12" t="s">
        <v>173</v>
      </c>
      <c r="H15" s="57" t="s">
        <v>174</v>
      </c>
      <c r="I15" s="58" t="s">
        <v>135</v>
      </c>
      <c r="J15" s="59" t="s">
        <v>88</v>
      </c>
      <c r="K15" s="60" t="s">
        <v>175</v>
      </c>
      <c r="L15" s="61" t="s">
        <v>108</v>
      </c>
      <c r="M15" s="62" t="s">
        <v>176</v>
      </c>
      <c r="N15" s="62" t="s">
        <v>177</v>
      </c>
    </row>
    <row r="16" spans="1:14" ht="15.75">
      <c r="A16" s="53" t="s">
        <v>63</v>
      </c>
      <c r="B16" s="53" t="s">
        <v>64</v>
      </c>
      <c r="C16" s="53" t="s">
        <v>92</v>
      </c>
      <c r="D16" s="68" t="s">
        <v>178</v>
      </c>
      <c r="E16" s="74" t="s">
        <v>1218</v>
      </c>
      <c r="F16" s="56" t="s">
        <v>179</v>
      </c>
      <c r="G16" s="12" t="s">
        <v>180</v>
      </c>
      <c r="H16" s="57" t="s">
        <v>181</v>
      </c>
      <c r="I16" s="65" t="s">
        <v>106</v>
      </c>
      <c r="J16" s="59" t="s">
        <v>88</v>
      </c>
      <c r="K16" s="60" t="s">
        <v>182</v>
      </c>
      <c r="L16" s="61" t="s">
        <v>183</v>
      </c>
      <c r="M16" s="62" t="s">
        <v>184</v>
      </c>
      <c r="N16" s="62" t="s">
        <v>185</v>
      </c>
    </row>
    <row r="17" spans="1:14" ht="15.75">
      <c r="A17" s="53" t="s">
        <v>75</v>
      </c>
      <c r="B17" s="53" t="s">
        <v>64</v>
      </c>
      <c r="C17" s="53" t="s">
        <v>92</v>
      </c>
      <c r="D17" s="68" t="s">
        <v>186</v>
      </c>
      <c r="E17" s="68" t="s">
        <v>1219</v>
      </c>
      <c r="F17" s="56" t="s">
        <v>187</v>
      </c>
      <c r="G17" s="12" t="s">
        <v>188</v>
      </c>
      <c r="H17" s="57" t="s">
        <v>189</v>
      </c>
      <c r="I17" s="65" t="s">
        <v>70</v>
      </c>
      <c r="J17" s="59" t="s">
        <v>88</v>
      </c>
      <c r="K17" s="60" t="s">
        <v>190</v>
      </c>
      <c r="L17" s="61" t="s">
        <v>191</v>
      </c>
      <c r="M17" s="62" t="s">
        <v>192</v>
      </c>
      <c r="N17" s="62" t="s">
        <v>193</v>
      </c>
    </row>
    <row r="18" spans="1:14" ht="15.75">
      <c r="A18" s="53" t="s">
        <v>63</v>
      </c>
      <c r="B18" s="53"/>
      <c r="C18" s="53" t="s">
        <v>81</v>
      </c>
      <c r="D18" s="66" t="s">
        <v>194</v>
      </c>
      <c r="E18" s="67" t="s">
        <v>195</v>
      </c>
      <c r="F18" s="56" t="s">
        <v>196</v>
      </c>
      <c r="G18" s="12" t="s">
        <v>197</v>
      </c>
      <c r="H18" s="57" t="s">
        <v>198</v>
      </c>
      <c r="I18" s="58" t="s">
        <v>87</v>
      </c>
      <c r="J18" s="59" t="s">
        <v>88</v>
      </c>
      <c r="K18" s="60" t="s">
        <v>136</v>
      </c>
      <c r="L18" s="61"/>
      <c r="M18" s="62" t="s">
        <v>199</v>
      </c>
      <c r="N18" s="62" t="s">
        <v>200</v>
      </c>
    </row>
    <row r="19" spans="1:14" ht="15.75">
      <c r="A19" s="53" t="s">
        <v>63</v>
      </c>
      <c r="B19" s="53" t="s">
        <v>64</v>
      </c>
      <c r="C19" s="53" t="s">
        <v>92</v>
      </c>
      <c r="D19" s="63" t="s">
        <v>201</v>
      </c>
      <c r="E19" s="64" t="s">
        <v>202</v>
      </c>
      <c r="F19" s="56" t="s">
        <v>203</v>
      </c>
      <c r="G19" s="12" t="s">
        <v>204</v>
      </c>
      <c r="H19" s="57" t="s">
        <v>205</v>
      </c>
      <c r="I19" s="58" t="s">
        <v>87</v>
      </c>
      <c r="J19" s="59" t="s">
        <v>88</v>
      </c>
      <c r="K19" s="60" t="s">
        <v>206</v>
      </c>
      <c r="L19" s="61"/>
      <c r="M19" s="62" t="s">
        <v>207</v>
      </c>
      <c r="N19" s="62" t="s">
        <v>208</v>
      </c>
    </row>
    <row r="20" spans="1:14" ht="15.75">
      <c r="A20" s="53" t="s">
        <v>75</v>
      </c>
      <c r="B20" s="53" t="s">
        <v>64</v>
      </c>
      <c r="C20" s="53" t="s">
        <v>92</v>
      </c>
      <c r="D20" s="63" t="s">
        <v>209</v>
      </c>
      <c r="E20" s="64" t="s">
        <v>210</v>
      </c>
      <c r="F20" s="56" t="s">
        <v>211</v>
      </c>
      <c r="G20" s="12" t="s">
        <v>212</v>
      </c>
      <c r="H20" s="57" t="s">
        <v>213</v>
      </c>
      <c r="I20" s="58" t="s">
        <v>106</v>
      </c>
      <c r="J20" s="59" t="s">
        <v>88</v>
      </c>
      <c r="K20" s="60" t="s">
        <v>214</v>
      </c>
      <c r="L20" s="61" t="s">
        <v>215</v>
      </c>
      <c r="M20" s="12"/>
      <c r="N20"/>
    </row>
    <row r="21" spans="1:14" ht="15.75">
      <c r="A21" s="53" t="s">
        <v>63</v>
      </c>
      <c r="B21" s="53" t="s">
        <v>64</v>
      </c>
      <c r="C21" s="53"/>
      <c r="D21" s="68" t="s">
        <v>216</v>
      </c>
      <c r="E21" s="69" t="s">
        <v>217</v>
      </c>
      <c r="F21" s="56" t="s">
        <v>218</v>
      </c>
      <c r="G21" s="12" t="s">
        <v>219</v>
      </c>
      <c r="H21" s="57" t="s">
        <v>220</v>
      </c>
      <c r="I21" s="58" t="s">
        <v>70</v>
      </c>
      <c r="J21" s="59" t="s">
        <v>71</v>
      </c>
      <c r="K21" s="60" t="s">
        <v>221</v>
      </c>
      <c r="L21" s="61" t="s">
        <v>222</v>
      </c>
      <c r="M21" s="62" t="s">
        <v>223</v>
      </c>
      <c r="N21" s="62" t="s">
        <v>224</v>
      </c>
    </row>
    <row r="22" spans="1:14" ht="18">
      <c r="A22" s="53" t="s">
        <v>75</v>
      </c>
      <c r="B22" s="53" t="s">
        <v>64</v>
      </c>
      <c r="C22" s="53"/>
      <c r="D22" s="70" t="s">
        <v>1220</v>
      </c>
      <c r="E22" s="75" t="s">
        <v>225</v>
      </c>
      <c r="F22" s="56" t="s">
        <v>226</v>
      </c>
      <c r="G22" s="12" t="s">
        <v>227</v>
      </c>
      <c r="H22" s="57" t="s">
        <v>228</v>
      </c>
      <c r="I22" s="58" t="s">
        <v>70</v>
      </c>
      <c r="J22" s="59" t="s">
        <v>71</v>
      </c>
      <c r="K22" s="60" t="s">
        <v>229</v>
      </c>
      <c r="L22" s="61" t="s">
        <v>230</v>
      </c>
      <c r="M22" s="12"/>
      <c r="N22"/>
    </row>
    <row r="23" spans="1:14" ht="15.75">
      <c r="A23" s="53" t="s">
        <v>63</v>
      </c>
      <c r="B23" s="53"/>
      <c r="C23" s="53" t="s">
        <v>81</v>
      </c>
      <c r="D23" s="66" t="s">
        <v>231</v>
      </c>
      <c r="E23" s="67" t="s">
        <v>232</v>
      </c>
      <c r="F23" s="56" t="s">
        <v>233</v>
      </c>
      <c r="G23" s="12" t="s">
        <v>234</v>
      </c>
      <c r="H23" s="57" t="s">
        <v>235</v>
      </c>
      <c r="I23" s="58" t="s">
        <v>135</v>
      </c>
      <c r="J23" s="59" t="s">
        <v>88</v>
      </c>
      <c r="K23" s="60" t="s">
        <v>136</v>
      </c>
      <c r="L23" s="61"/>
      <c r="M23" s="62" t="s">
        <v>236</v>
      </c>
      <c r="N23" s="62" t="s">
        <v>237</v>
      </c>
    </row>
    <row r="24" spans="1:14" ht="15.75">
      <c r="A24" s="53" t="s">
        <v>63</v>
      </c>
      <c r="B24" s="53"/>
      <c r="C24" s="53" t="s">
        <v>92</v>
      </c>
      <c r="D24" s="66" t="s">
        <v>238</v>
      </c>
      <c r="E24" s="67" t="s">
        <v>239</v>
      </c>
      <c r="F24" s="56" t="s">
        <v>240</v>
      </c>
      <c r="G24" s="12" t="s">
        <v>241</v>
      </c>
      <c r="H24" s="57" t="s">
        <v>242</v>
      </c>
      <c r="I24" s="58" t="s">
        <v>87</v>
      </c>
      <c r="J24" s="59" t="s">
        <v>88</v>
      </c>
      <c r="K24" s="60" t="s">
        <v>136</v>
      </c>
      <c r="L24" s="61" t="s">
        <v>243</v>
      </c>
      <c r="M24" s="62" t="s">
        <v>244</v>
      </c>
      <c r="N24" s="62" t="s">
        <v>245</v>
      </c>
    </row>
    <row r="25" spans="1:14" ht="15.75">
      <c r="A25" s="53" t="s">
        <v>63</v>
      </c>
      <c r="B25" s="53" t="s">
        <v>64</v>
      </c>
      <c r="C25" s="53" t="s">
        <v>92</v>
      </c>
      <c r="D25" s="63" t="s">
        <v>246</v>
      </c>
      <c r="E25" s="64" t="s">
        <v>247</v>
      </c>
      <c r="F25" s="56" t="s">
        <v>248</v>
      </c>
      <c r="G25" s="12" t="s">
        <v>1221</v>
      </c>
      <c r="H25" s="57" t="s">
        <v>249</v>
      </c>
      <c r="I25" s="58" t="s">
        <v>70</v>
      </c>
      <c r="J25" s="59" t="s">
        <v>88</v>
      </c>
      <c r="K25" s="60" t="s">
        <v>250</v>
      </c>
      <c r="L25" s="61" t="s">
        <v>251</v>
      </c>
      <c r="M25" s="62" t="s">
        <v>252</v>
      </c>
      <c r="N25" s="62" t="s">
        <v>253</v>
      </c>
    </row>
    <row r="26" spans="1:14" ht="18">
      <c r="A26" s="53" t="s">
        <v>75</v>
      </c>
      <c r="B26" s="53" t="s">
        <v>64</v>
      </c>
      <c r="C26" s="53" t="s">
        <v>92</v>
      </c>
      <c r="D26" s="76" t="s">
        <v>1222</v>
      </c>
      <c r="E26" s="64" t="s">
        <v>254</v>
      </c>
      <c r="F26" s="56" t="s">
        <v>255</v>
      </c>
      <c r="G26" s="12" t="s">
        <v>256</v>
      </c>
      <c r="H26" s="57" t="s">
        <v>257</v>
      </c>
      <c r="I26" s="58" t="s">
        <v>106</v>
      </c>
      <c r="J26" s="59" t="s">
        <v>88</v>
      </c>
      <c r="K26" s="60" t="s">
        <v>258</v>
      </c>
      <c r="L26" s="61" t="s">
        <v>259</v>
      </c>
      <c r="N26"/>
    </row>
    <row r="27" spans="1:14" ht="15.75">
      <c r="A27" s="53" t="s">
        <v>63</v>
      </c>
      <c r="B27" s="53"/>
      <c r="C27" s="53" t="s">
        <v>92</v>
      </c>
      <c r="D27" s="66" t="s">
        <v>260</v>
      </c>
      <c r="E27" s="67" t="s">
        <v>261</v>
      </c>
      <c r="F27" s="56" t="s">
        <v>262</v>
      </c>
      <c r="G27" s="12" t="s">
        <v>263</v>
      </c>
      <c r="H27" s="57" t="s">
        <v>264</v>
      </c>
      <c r="I27" s="58" t="s">
        <v>135</v>
      </c>
      <c r="J27" s="59" t="s">
        <v>88</v>
      </c>
      <c r="K27" s="60" t="s">
        <v>265</v>
      </c>
      <c r="L27" s="61" t="s">
        <v>266</v>
      </c>
      <c r="M27" s="62" t="s">
        <v>267</v>
      </c>
      <c r="N27" s="62" t="s">
        <v>268</v>
      </c>
    </row>
    <row r="28" spans="1:14" ht="15.75" customHeight="1">
      <c r="A28" s="53" t="s">
        <v>63</v>
      </c>
      <c r="B28" s="53" t="s">
        <v>64</v>
      </c>
      <c r="C28" s="53"/>
      <c r="D28" s="66" t="s">
        <v>269</v>
      </c>
      <c r="E28" s="72" t="s">
        <v>225</v>
      </c>
      <c r="F28" s="56" t="s">
        <v>270</v>
      </c>
      <c r="G28" s="12" t="s">
        <v>271</v>
      </c>
      <c r="H28" s="57" t="s">
        <v>272</v>
      </c>
      <c r="I28" s="58" t="s">
        <v>70</v>
      </c>
      <c r="J28" s="59" t="s">
        <v>71</v>
      </c>
      <c r="K28" s="60" t="s">
        <v>273</v>
      </c>
      <c r="L28" s="61"/>
      <c r="M28" s="62" t="s">
        <v>274</v>
      </c>
      <c r="N28" s="62" t="s">
        <v>275</v>
      </c>
    </row>
    <row r="29" spans="1:14" ht="15.75">
      <c r="A29" s="53" t="s">
        <v>63</v>
      </c>
      <c r="B29" s="53"/>
      <c r="C29" s="53" t="s">
        <v>81</v>
      </c>
      <c r="D29" s="66" t="s">
        <v>276</v>
      </c>
      <c r="E29" s="67" t="s">
        <v>277</v>
      </c>
      <c r="F29" s="56" t="s">
        <v>278</v>
      </c>
      <c r="G29" s="12" t="s">
        <v>279</v>
      </c>
      <c r="H29" s="57" t="s">
        <v>280</v>
      </c>
      <c r="I29" s="58" t="s">
        <v>87</v>
      </c>
      <c r="J29" s="59" t="s">
        <v>88</v>
      </c>
      <c r="K29" s="60" t="s">
        <v>281</v>
      </c>
      <c r="L29" s="61"/>
      <c r="M29" s="62" t="s">
        <v>282</v>
      </c>
      <c r="N29" s="62" t="s">
        <v>283</v>
      </c>
    </row>
    <row r="30" spans="1:14" ht="15.75">
      <c r="A30" s="53" t="s">
        <v>63</v>
      </c>
      <c r="B30" s="53"/>
      <c r="C30" s="53"/>
      <c r="D30" s="63" t="s">
        <v>284</v>
      </c>
      <c r="E30" s="64" t="s">
        <v>285</v>
      </c>
      <c r="F30" s="56" t="s">
        <v>286</v>
      </c>
      <c r="G30" s="12" t="s">
        <v>287</v>
      </c>
      <c r="H30" s="57" t="s">
        <v>288</v>
      </c>
      <c r="I30" s="58" t="s">
        <v>70</v>
      </c>
      <c r="J30" s="59" t="s">
        <v>71</v>
      </c>
      <c r="K30" s="60" t="s">
        <v>289</v>
      </c>
      <c r="L30" s="61"/>
      <c r="M30" s="62" t="s">
        <v>290</v>
      </c>
      <c r="N30" s="62" t="s">
        <v>291</v>
      </c>
    </row>
    <row r="31" spans="1:14" ht="14.25" customHeight="1">
      <c r="A31" s="53" t="s">
        <v>63</v>
      </c>
      <c r="B31" s="53" t="s">
        <v>64</v>
      </c>
      <c r="C31" s="53" t="s">
        <v>92</v>
      </c>
      <c r="D31" s="68" t="s">
        <v>292</v>
      </c>
      <c r="E31" s="69" t="s">
        <v>293</v>
      </c>
      <c r="F31" s="56" t="s">
        <v>294</v>
      </c>
      <c r="G31" s="12" t="s">
        <v>295</v>
      </c>
      <c r="H31" s="57" t="s">
        <v>296</v>
      </c>
      <c r="I31" s="58" t="s">
        <v>87</v>
      </c>
      <c r="J31" s="59" t="s">
        <v>88</v>
      </c>
      <c r="K31" s="60" t="s">
        <v>297</v>
      </c>
      <c r="L31" s="61" t="s">
        <v>298</v>
      </c>
      <c r="M31" s="62" t="s">
        <v>299</v>
      </c>
      <c r="N31" s="62" t="s">
        <v>300</v>
      </c>
    </row>
    <row r="32" spans="1:14" ht="18">
      <c r="A32" s="53" t="s">
        <v>75</v>
      </c>
      <c r="B32" s="53" t="s">
        <v>64</v>
      </c>
      <c r="C32" s="53" t="s">
        <v>92</v>
      </c>
      <c r="D32" s="70" t="s">
        <v>1223</v>
      </c>
      <c r="E32" s="69" t="s">
        <v>301</v>
      </c>
      <c r="F32" s="56" t="s">
        <v>302</v>
      </c>
      <c r="G32" s="12" t="s">
        <v>303</v>
      </c>
      <c r="H32" s="57" t="s">
        <v>304</v>
      </c>
      <c r="I32" s="58" t="s">
        <v>106</v>
      </c>
      <c r="J32" s="59" t="s">
        <v>88</v>
      </c>
      <c r="K32" s="60" t="s">
        <v>258</v>
      </c>
      <c r="L32" s="61" t="s">
        <v>305</v>
      </c>
      <c r="M32" s="62" t="s">
        <v>306</v>
      </c>
      <c r="N32" s="62" t="s">
        <v>307</v>
      </c>
    </row>
    <row r="33" spans="1:14" ht="18" customHeight="1">
      <c r="A33" s="53" t="s">
        <v>75</v>
      </c>
      <c r="B33" s="53" t="s">
        <v>64</v>
      </c>
      <c r="C33" s="53" t="s">
        <v>92</v>
      </c>
      <c r="D33" s="70" t="s">
        <v>1224</v>
      </c>
      <c r="E33" s="69" t="s">
        <v>308</v>
      </c>
      <c r="F33" s="56" t="s">
        <v>309</v>
      </c>
      <c r="G33" s="12" t="s">
        <v>310</v>
      </c>
      <c r="H33" s="57" t="s">
        <v>311</v>
      </c>
      <c r="I33" s="58" t="s">
        <v>70</v>
      </c>
      <c r="J33" s="59" t="s">
        <v>88</v>
      </c>
      <c r="K33" s="60" t="s">
        <v>312</v>
      </c>
      <c r="L33" s="61" t="s">
        <v>298</v>
      </c>
      <c r="M33" s="62" t="s">
        <v>313</v>
      </c>
      <c r="N33" s="62" t="s">
        <v>314</v>
      </c>
    </row>
    <row r="34" spans="1:14" ht="18">
      <c r="A34" s="53" t="s">
        <v>63</v>
      </c>
      <c r="B34" s="53"/>
      <c r="C34" s="53"/>
      <c r="D34" s="77" t="s">
        <v>1225</v>
      </c>
      <c r="E34" s="78"/>
      <c r="F34" s="79"/>
      <c r="G34" s="80"/>
      <c r="H34" s="81"/>
      <c r="I34" s="82"/>
      <c r="J34" s="83"/>
      <c r="N34"/>
    </row>
    <row r="35" spans="1:15" s="91" customFormat="1" ht="18">
      <c r="A35" s="84" t="s">
        <v>75</v>
      </c>
      <c r="B35" s="84"/>
      <c r="C35" s="84"/>
      <c r="D35" s="85">
        <v>32</v>
      </c>
      <c r="E35" s="86"/>
      <c r="F35" s="87"/>
      <c r="G35" s="88"/>
      <c r="H35" s="89"/>
      <c r="I35" s="90"/>
      <c r="J35" s="83"/>
      <c r="K35" s="60"/>
      <c r="N35"/>
      <c r="O35" s="62"/>
    </row>
    <row r="36" spans="1:14" ht="15.75">
      <c r="A36" s="53" t="s">
        <v>75</v>
      </c>
      <c r="B36" s="53"/>
      <c r="C36" s="53"/>
      <c r="D36" s="92" t="s">
        <v>315</v>
      </c>
      <c r="E36" s="93"/>
      <c r="F36" s="92"/>
      <c r="G36" s="93"/>
      <c r="H36" s="69" t="s">
        <v>316</v>
      </c>
      <c r="I36" s="94" t="s">
        <v>317</v>
      </c>
      <c r="J36" s="95"/>
      <c r="N36"/>
    </row>
    <row r="37" spans="1:14" ht="15.75">
      <c r="A37" s="53" t="s">
        <v>75</v>
      </c>
      <c r="B37" s="53"/>
      <c r="C37" s="53"/>
      <c r="D37" s="96" t="s">
        <v>318</v>
      </c>
      <c r="E37" s="89" t="s">
        <v>319</v>
      </c>
      <c r="F37" s="87" t="s">
        <v>1226</v>
      </c>
      <c r="G37" s="89" t="s">
        <v>320</v>
      </c>
      <c r="H37" s="97" t="s">
        <v>320</v>
      </c>
      <c r="I37" s="98" t="s">
        <v>1227</v>
      </c>
      <c r="J37" s="99" t="s">
        <v>88</v>
      </c>
      <c r="K37" s="60" t="s">
        <v>321</v>
      </c>
      <c r="N37"/>
    </row>
    <row r="38" spans="1:14" ht="15.75">
      <c r="A38" s="53" t="s">
        <v>75</v>
      </c>
      <c r="B38" s="53"/>
      <c r="C38" s="53"/>
      <c r="D38" s="96" t="s">
        <v>322</v>
      </c>
      <c r="E38" s="89" t="s">
        <v>323</v>
      </c>
      <c r="F38" s="87" t="s">
        <v>1228</v>
      </c>
      <c r="G38" s="89" t="s">
        <v>324</v>
      </c>
      <c r="H38" s="97" t="s">
        <v>325</v>
      </c>
      <c r="I38" s="100" t="s">
        <v>1229</v>
      </c>
      <c r="J38" s="101" t="s">
        <v>88</v>
      </c>
      <c r="K38" s="60" t="s">
        <v>321</v>
      </c>
      <c r="N38"/>
    </row>
    <row r="39" spans="1:14" ht="15.75">
      <c r="A39" s="53" t="s">
        <v>75</v>
      </c>
      <c r="B39" s="53"/>
      <c r="C39" s="53"/>
      <c r="D39" s="96" t="s">
        <v>115</v>
      </c>
      <c r="E39" s="89" t="s">
        <v>326</v>
      </c>
      <c r="F39" s="87" t="s">
        <v>1230</v>
      </c>
      <c r="G39" s="89" t="s">
        <v>327</v>
      </c>
      <c r="H39" s="97" t="s">
        <v>328</v>
      </c>
      <c r="I39" s="100" t="s">
        <v>1231</v>
      </c>
      <c r="J39" s="101" t="s">
        <v>88</v>
      </c>
      <c r="K39" s="60" t="s">
        <v>321</v>
      </c>
      <c r="N39"/>
    </row>
    <row r="40" spans="1:11" ht="15.75">
      <c r="A40" s="53" t="s">
        <v>75</v>
      </c>
      <c r="B40" s="53"/>
      <c r="C40" s="53"/>
      <c r="D40" s="96" t="s">
        <v>329</v>
      </c>
      <c r="E40" s="89" t="s">
        <v>330</v>
      </c>
      <c r="F40" s="87" t="s">
        <v>1232</v>
      </c>
      <c r="G40" s="89" t="s">
        <v>331</v>
      </c>
      <c r="H40" s="97" t="s">
        <v>332</v>
      </c>
      <c r="I40" s="102" t="s">
        <v>333</v>
      </c>
      <c r="J40" s="99" t="s">
        <v>88</v>
      </c>
      <c r="K40" s="60" t="s">
        <v>321</v>
      </c>
    </row>
    <row r="41" spans="1:15" ht="15.75">
      <c r="A41" s="53" t="s">
        <v>75</v>
      </c>
      <c r="B41" s="53"/>
      <c r="C41" s="53"/>
      <c r="D41" s="96" t="s">
        <v>334</v>
      </c>
      <c r="E41" s="89" t="s">
        <v>335</v>
      </c>
      <c r="F41" s="87" t="s">
        <v>1233</v>
      </c>
      <c r="G41" s="89" t="s">
        <v>336</v>
      </c>
      <c r="H41" s="97" t="s">
        <v>337</v>
      </c>
      <c r="I41" s="100" t="s">
        <v>1234</v>
      </c>
      <c r="J41" s="101" t="s">
        <v>88</v>
      </c>
      <c r="K41" s="60" t="s">
        <v>321</v>
      </c>
      <c r="N41" s="91"/>
      <c r="O41" s="91"/>
    </row>
    <row r="42" spans="1:11" ht="15.75">
      <c r="A42" s="53" t="s">
        <v>75</v>
      </c>
      <c r="B42" s="53"/>
      <c r="C42" s="53"/>
      <c r="D42" s="96" t="s">
        <v>243</v>
      </c>
      <c r="E42" s="89" t="s">
        <v>308</v>
      </c>
      <c r="F42" s="87" t="s">
        <v>1235</v>
      </c>
      <c r="G42" s="89" t="s">
        <v>338</v>
      </c>
      <c r="H42" s="97" t="s">
        <v>339</v>
      </c>
      <c r="I42" s="98" t="s">
        <v>1236</v>
      </c>
      <c r="J42" s="99" t="s">
        <v>88</v>
      </c>
      <c r="K42" s="60" t="s">
        <v>321</v>
      </c>
    </row>
    <row r="43" spans="1:11" ht="15.75">
      <c r="A43" s="53" t="s">
        <v>75</v>
      </c>
      <c r="B43" s="53"/>
      <c r="C43" s="53"/>
      <c r="D43" s="103" t="s">
        <v>340</v>
      </c>
      <c r="E43" s="104" t="s">
        <v>341</v>
      </c>
      <c r="F43" s="105" t="s">
        <v>1237</v>
      </c>
      <c r="G43" s="106" t="s">
        <v>342</v>
      </c>
      <c r="H43" s="107" t="s">
        <v>343</v>
      </c>
      <c r="I43" s="100" t="s">
        <v>344</v>
      </c>
      <c r="J43" s="101" t="s">
        <v>88</v>
      </c>
      <c r="K43" s="60" t="s">
        <v>321</v>
      </c>
    </row>
    <row r="44" spans="1:12" s="91" customFormat="1" ht="15.75">
      <c r="A44" s="53" t="s">
        <v>75</v>
      </c>
      <c r="B44" s="84"/>
      <c r="C44" s="84"/>
      <c r="D44" s="85">
        <v>39</v>
      </c>
      <c r="E44" s="87"/>
      <c r="F44" s="89"/>
      <c r="G44" s="89"/>
      <c r="H44" s="107"/>
      <c r="I44" s="108"/>
      <c r="J44" s="109"/>
      <c r="K44" s="110"/>
      <c r="L44" s="111"/>
    </row>
    <row r="45" spans="1:10" ht="15.75">
      <c r="A45" s="53" t="s">
        <v>75</v>
      </c>
      <c r="B45" s="53"/>
      <c r="C45" s="53"/>
      <c r="D45" s="112" t="s">
        <v>1238</v>
      </c>
      <c r="E45" s="113"/>
      <c r="F45" s="113"/>
      <c r="G45" s="114"/>
      <c r="H45" s="69" t="s">
        <v>316</v>
      </c>
      <c r="I45" s="115"/>
      <c r="J45" s="83"/>
    </row>
    <row r="46" spans="1:10" ht="15.75">
      <c r="A46" s="53" t="s">
        <v>75</v>
      </c>
      <c r="B46" s="53"/>
      <c r="C46" s="53"/>
      <c r="D46" s="116" t="s">
        <v>345</v>
      </c>
      <c r="E46" s="117" t="s">
        <v>1239</v>
      </c>
      <c r="F46" s="118" t="s">
        <v>346</v>
      </c>
      <c r="G46" s="119" t="s">
        <v>347</v>
      </c>
      <c r="H46" s="120" t="s">
        <v>348</v>
      </c>
      <c r="I46" s="121" t="s">
        <v>349</v>
      </c>
      <c r="J46" s="122"/>
    </row>
    <row r="47" spans="1:10" ht="15.75">
      <c r="A47" s="53" t="s">
        <v>75</v>
      </c>
      <c r="B47" s="53"/>
      <c r="C47" s="53"/>
      <c r="D47" s="96" t="s">
        <v>350</v>
      </c>
      <c r="E47" s="123" t="s">
        <v>1240</v>
      </c>
      <c r="F47" s="87" t="s">
        <v>1241</v>
      </c>
      <c r="G47" s="89" t="s">
        <v>351</v>
      </c>
      <c r="H47" s="124" t="s">
        <v>352</v>
      </c>
      <c r="I47" s="121" t="s">
        <v>353</v>
      </c>
      <c r="J47" s="122"/>
    </row>
    <row r="48" spans="1:10" ht="15.75">
      <c r="A48" s="53" t="s">
        <v>75</v>
      </c>
      <c r="B48" s="53"/>
      <c r="C48" s="53"/>
      <c r="D48" s="96" t="s">
        <v>354</v>
      </c>
      <c r="E48" s="123" t="s">
        <v>1242</v>
      </c>
      <c r="F48" s="87" t="s">
        <v>1243</v>
      </c>
      <c r="G48" s="89" t="s">
        <v>355</v>
      </c>
      <c r="H48" s="124" t="s">
        <v>356</v>
      </c>
      <c r="I48" s="121" t="s">
        <v>357</v>
      </c>
      <c r="J48" s="122"/>
    </row>
    <row r="49" spans="1:10" ht="15.75">
      <c r="A49" s="53" t="s">
        <v>75</v>
      </c>
      <c r="B49" s="53"/>
      <c r="C49" s="53"/>
      <c r="D49" s="103" t="s">
        <v>358</v>
      </c>
      <c r="E49" s="125" t="s">
        <v>1244</v>
      </c>
      <c r="F49" s="105" t="s">
        <v>1245</v>
      </c>
      <c r="G49" s="104" t="s">
        <v>359</v>
      </c>
      <c r="H49" s="126" t="s">
        <v>359</v>
      </c>
      <c r="I49" s="121" t="s">
        <v>360</v>
      </c>
      <c r="J49" s="122"/>
    </row>
    <row r="50" spans="1:10" ht="18.75">
      <c r="A50" s="53" t="s">
        <v>75</v>
      </c>
      <c r="B50" s="53"/>
      <c r="C50" s="53"/>
      <c r="D50" s="96" t="s">
        <v>361</v>
      </c>
      <c r="E50" s="123" t="s">
        <v>362</v>
      </c>
      <c r="F50" s="87" t="s">
        <v>1246</v>
      </c>
      <c r="G50" s="89" t="s">
        <v>1247</v>
      </c>
      <c r="H50" s="124" t="s">
        <v>363</v>
      </c>
      <c r="I50" s="121" t="s">
        <v>364</v>
      </c>
      <c r="J50" s="122"/>
    </row>
    <row r="51" spans="1:10" ht="18.75">
      <c r="A51" s="53" t="s">
        <v>75</v>
      </c>
      <c r="B51" s="53"/>
      <c r="C51" s="53"/>
      <c r="D51" s="103" t="s">
        <v>365</v>
      </c>
      <c r="E51" s="125" t="s">
        <v>366</v>
      </c>
      <c r="F51" s="104" t="s">
        <v>1248</v>
      </c>
      <c r="G51" s="104" t="s">
        <v>1249</v>
      </c>
      <c r="H51" s="126" t="s">
        <v>367</v>
      </c>
      <c r="I51" s="121" t="s">
        <v>368</v>
      </c>
      <c r="J51" s="122"/>
    </row>
    <row r="52" spans="1:12" s="91" customFormat="1" ht="15.75">
      <c r="A52" s="53" t="s">
        <v>75</v>
      </c>
      <c r="B52" s="84"/>
      <c r="C52" s="84"/>
      <c r="D52" s="127"/>
      <c r="E52" s="125"/>
      <c r="F52" s="89"/>
      <c r="G52" s="89"/>
      <c r="H52" s="88"/>
      <c r="I52" s="128"/>
      <c r="J52" s="122"/>
      <c r="L52" s="111"/>
    </row>
    <row r="53" spans="1:10" ht="15.75">
      <c r="A53" s="53" t="s">
        <v>75</v>
      </c>
      <c r="B53" s="53"/>
      <c r="C53" s="53"/>
      <c r="D53" s="129" t="s">
        <v>1250</v>
      </c>
      <c r="E53" s="130"/>
      <c r="F53" s="12"/>
      <c r="H53" s="12"/>
      <c r="I53" s="100"/>
      <c r="J53" s="109"/>
    </row>
    <row r="54" spans="1:15" s="61" customFormat="1" ht="15.75">
      <c r="A54" s="53" t="s">
        <v>75</v>
      </c>
      <c r="B54" s="53"/>
      <c r="C54" s="53"/>
      <c r="D54" s="131" t="s">
        <v>1251</v>
      </c>
      <c r="E54" s="132" t="s">
        <v>1252</v>
      </c>
      <c r="F54" s="133" t="s">
        <v>1253</v>
      </c>
      <c r="G54" s="134"/>
      <c r="H54" s="133" t="s">
        <v>1254</v>
      </c>
      <c r="I54" s="134"/>
      <c r="J54" s="135"/>
      <c r="K54" s="60"/>
      <c r="N54" s="62"/>
      <c r="O54" s="62"/>
    </row>
    <row r="55" spans="1:15" s="12" customFormat="1" ht="15.75">
      <c r="A55" s="53" t="s">
        <v>75</v>
      </c>
      <c r="B55" s="53"/>
      <c r="C55" s="53"/>
      <c r="D55" s="136" t="s">
        <v>1255</v>
      </c>
      <c r="E55" s="116" t="s">
        <v>1256</v>
      </c>
      <c r="F55" s="137" t="s">
        <v>1257</v>
      </c>
      <c r="G55" s="138"/>
      <c r="H55" s="137" t="s">
        <v>1258</v>
      </c>
      <c r="I55" s="138"/>
      <c r="J55" s="139"/>
      <c r="K55" s="60"/>
      <c r="N55" s="62"/>
      <c r="O55" s="62"/>
    </row>
    <row r="56" spans="1:15" s="12" customFormat="1" ht="15.75">
      <c r="A56" s="53" t="s">
        <v>75</v>
      </c>
      <c r="B56" s="53"/>
      <c r="C56" s="53"/>
      <c r="D56" s="140" t="s">
        <v>1259</v>
      </c>
      <c r="E56" s="141" t="s">
        <v>1260</v>
      </c>
      <c r="F56" s="142" t="s">
        <v>1261</v>
      </c>
      <c r="G56" s="143"/>
      <c r="H56" s="142" t="s">
        <v>1262</v>
      </c>
      <c r="I56" s="143"/>
      <c r="J56" s="139"/>
      <c r="K56" s="60"/>
      <c r="N56" s="62"/>
      <c r="O56" s="62"/>
    </row>
    <row r="57" spans="1:15" s="12" customFormat="1" ht="15.75">
      <c r="A57" s="53" t="s">
        <v>75</v>
      </c>
      <c r="B57" s="53"/>
      <c r="C57" s="53"/>
      <c r="D57" s="144" t="s">
        <v>1263</v>
      </c>
      <c r="E57" s="141" t="s">
        <v>1264</v>
      </c>
      <c r="F57" s="142" t="s">
        <v>1265</v>
      </c>
      <c r="G57" s="143"/>
      <c r="H57" s="142" t="s">
        <v>1266</v>
      </c>
      <c r="I57" s="143"/>
      <c r="J57" s="139"/>
      <c r="K57" s="60"/>
      <c r="N57" s="62"/>
      <c r="O57" s="62"/>
    </row>
    <row r="58" spans="1:15" s="12" customFormat="1" ht="15.75">
      <c r="A58" s="53" t="s">
        <v>75</v>
      </c>
      <c r="B58" s="53"/>
      <c r="C58" s="53"/>
      <c r="D58" s="144" t="s">
        <v>1267</v>
      </c>
      <c r="E58" s="141" t="s">
        <v>1268</v>
      </c>
      <c r="F58" s="142" t="s">
        <v>1269</v>
      </c>
      <c r="G58" s="143"/>
      <c r="H58" s="142" t="s">
        <v>1270</v>
      </c>
      <c r="I58" s="143"/>
      <c r="J58" s="139"/>
      <c r="K58" s="60"/>
      <c r="N58" s="62"/>
      <c r="O58" s="62"/>
    </row>
    <row r="59" spans="1:15" s="12" customFormat="1" ht="15.75">
      <c r="A59" s="53" t="s">
        <v>75</v>
      </c>
      <c r="B59" s="53"/>
      <c r="C59" s="53"/>
      <c r="D59" s="144" t="s">
        <v>1271</v>
      </c>
      <c r="E59" s="141" t="s">
        <v>1272</v>
      </c>
      <c r="F59" s="142" t="s">
        <v>1273</v>
      </c>
      <c r="G59" s="143"/>
      <c r="H59" s="145" t="s">
        <v>1274</v>
      </c>
      <c r="I59" s="146"/>
      <c r="J59" s="83"/>
      <c r="K59" s="60"/>
      <c r="N59" s="62"/>
      <c r="O59" s="62"/>
    </row>
    <row r="60" spans="1:15" s="12" customFormat="1" ht="15.75">
      <c r="A60" s="53" t="s">
        <v>75</v>
      </c>
      <c r="B60" s="53"/>
      <c r="C60" s="53"/>
      <c r="D60" s="144" t="s">
        <v>1275</v>
      </c>
      <c r="E60" s="96" t="s">
        <v>1276</v>
      </c>
      <c r="F60" s="142" t="s">
        <v>1277</v>
      </c>
      <c r="G60" s="143"/>
      <c r="H60" s="142" t="s">
        <v>1278</v>
      </c>
      <c r="I60" s="143"/>
      <c r="J60" s="139"/>
      <c r="K60" s="60"/>
      <c r="N60" s="61"/>
      <c r="O60" s="61"/>
    </row>
    <row r="61" spans="1:11" s="12" customFormat="1" ht="15.75">
      <c r="A61" s="53" t="s">
        <v>75</v>
      </c>
      <c r="B61" s="53"/>
      <c r="C61" s="53"/>
      <c r="D61" s="147" t="s">
        <v>1279</v>
      </c>
      <c r="E61" s="103" t="s">
        <v>1280</v>
      </c>
      <c r="F61" s="148" t="s">
        <v>1281</v>
      </c>
      <c r="G61" s="149"/>
      <c r="H61" s="148" t="s">
        <v>1282</v>
      </c>
      <c r="I61" s="149"/>
      <c r="J61" s="139"/>
      <c r="K61" s="60"/>
    </row>
    <row r="62" spans="1:11" s="12" customFormat="1" ht="15.75">
      <c r="A62" s="53" t="s">
        <v>75</v>
      </c>
      <c r="B62" s="53"/>
      <c r="C62" s="53"/>
      <c r="F62" s="87"/>
      <c r="G62" s="88"/>
      <c r="H62" s="89"/>
      <c r="I62" s="90"/>
      <c r="J62" s="83"/>
      <c r="K62" s="60"/>
    </row>
    <row r="63" spans="1:11" s="12" customFormat="1" ht="15.75">
      <c r="A63" s="53" t="s">
        <v>75</v>
      </c>
      <c r="B63" s="53"/>
      <c r="C63" s="53"/>
      <c r="D63" s="131" t="s">
        <v>1283</v>
      </c>
      <c r="E63" s="150" t="s">
        <v>1284</v>
      </c>
      <c r="F63" s="131" t="s">
        <v>115</v>
      </c>
      <c r="G63" s="151" t="s">
        <v>1285</v>
      </c>
      <c r="H63" s="152"/>
      <c r="I63" s="153" t="s">
        <v>329</v>
      </c>
      <c r="J63" s="154"/>
      <c r="K63" s="60"/>
    </row>
    <row r="64" spans="1:11" s="12" customFormat="1" ht="15.75">
      <c r="A64" s="53" t="s">
        <v>75</v>
      </c>
      <c r="B64" s="53"/>
      <c r="C64" s="53"/>
      <c r="D64" s="136" t="s">
        <v>1286</v>
      </c>
      <c r="E64" s="155" t="s">
        <v>1287</v>
      </c>
      <c r="F64" s="136" t="s">
        <v>1288</v>
      </c>
      <c r="G64" s="136" t="s">
        <v>1289</v>
      </c>
      <c r="H64" s="155" t="s">
        <v>1290</v>
      </c>
      <c r="I64" s="156" t="s">
        <v>1291</v>
      </c>
      <c r="J64" s="157"/>
      <c r="K64" s="60"/>
    </row>
    <row r="65" spans="1:11" s="12" customFormat="1" ht="15.75">
      <c r="A65" s="53" t="s">
        <v>75</v>
      </c>
      <c r="B65" s="53"/>
      <c r="C65" s="53"/>
      <c r="D65" s="144" t="s">
        <v>1292</v>
      </c>
      <c r="E65" s="158" t="s">
        <v>1293</v>
      </c>
      <c r="F65" s="140" t="s">
        <v>1294</v>
      </c>
      <c r="G65" s="140" t="s">
        <v>1295</v>
      </c>
      <c r="H65" s="158" t="s">
        <v>1296</v>
      </c>
      <c r="I65" s="159" t="s">
        <v>1297</v>
      </c>
      <c r="J65" s="157"/>
      <c r="K65" s="60"/>
    </row>
    <row r="66" spans="1:11" s="12" customFormat="1" ht="15.75">
      <c r="A66" s="53" t="s">
        <v>75</v>
      </c>
      <c r="B66" s="53"/>
      <c r="C66" s="53"/>
      <c r="D66" s="140" t="s">
        <v>1298</v>
      </c>
      <c r="E66" s="158" t="s">
        <v>1299</v>
      </c>
      <c r="F66" s="160" t="s">
        <v>1300</v>
      </c>
      <c r="G66" s="160" t="s">
        <v>1301</v>
      </c>
      <c r="H66" s="161" t="s">
        <v>1302</v>
      </c>
      <c r="I66" s="162" t="s">
        <v>1303</v>
      </c>
      <c r="J66" s="157"/>
      <c r="K66" s="60"/>
    </row>
    <row r="67" spans="1:11" s="12" customFormat="1" ht="15.75">
      <c r="A67" s="53" t="s">
        <v>75</v>
      </c>
      <c r="B67" s="53"/>
      <c r="C67" s="53"/>
      <c r="D67" s="140" t="s">
        <v>1304</v>
      </c>
      <c r="E67" s="158" t="s">
        <v>1305</v>
      </c>
      <c r="F67" s="87"/>
      <c r="G67" s="88"/>
      <c r="H67" s="89"/>
      <c r="I67" s="90"/>
      <c r="J67" s="83"/>
      <c r="K67" s="60"/>
    </row>
    <row r="68" spans="1:11" s="12" customFormat="1" ht="15.75">
      <c r="A68" s="53" t="s">
        <v>75</v>
      </c>
      <c r="B68" s="53"/>
      <c r="C68" s="53"/>
      <c r="D68" s="140" t="s">
        <v>1306</v>
      </c>
      <c r="E68" s="163" t="s">
        <v>1307</v>
      </c>
      <c r="F68" s="87"/>
      <c r="G68" s="88"/>
      <c r="H68" s="89"/>
      <c r="I68" s="90"/>
      <c r="J68" s="83"/>
      <c r="K68" s="60"/>
    </row>
    <row r="69" spans="1:11" s="12" customFormat="1" ht="15.75">
      <c r="A69" s="53" t="s">
        <v>75</v>
      </c>
      <c r="B69" s="53"/>
      <c r="C69" s="53"/>
      <c r="D69" s="140" t="s">
        <v>1308</v>
      </c>
      <c r="E69" s="163" t="s">
        <v>1309</v>
      </c>
      <c r="F69" s="87"/>
      <c r="G69" s="88"/>
      <c r="H69" s="89"/>
      <c r="I69" s="90"/>
      <c r="J69" s="83"/>
      <c r="K69" s="60"/>
    </row>
    <row r="70" spans="1:11" s="12" customFormat="1" ht="15.75">
      <c r="A70" s="53" t="s">
        <v>75</v>
      </c>
      <c r="B70" s="53"/>
      <c r="C70" s="53"/>
      <c r="D70" s="147" t="s">
        <v>1310</v>
      </c>
      <c r="E70" s="164" t="s">
        <v>1311</v>
      </c>
      <c r="F70" s="87"/>
      <c r="G70" s="88"/>
      <c r="H70" s="89"/>
      <c r="I70" s="90"/>
      <c r="J70" s="83"/>
      <c r="K70" s="60"/>
    </row>
    <row r="71" spans="1:11" s="12" customFormat="1" ht="16.5" thickBot="1">
      <c r="A71" s="84"/>
      <c r="B71" s="84"/>
      <c r="C71" s="84"/>
      <c r="D71" s="89"/>
      <c r="E71" s="89"/>
      <c r="F71" s="87"/>
      <c r="G71" s="88"/>
      <c r="H71" s="89"/>
      <c r="I71" s="90"/>
      <c r="J71" s="83"/>
      <c r="K71" s="60"/>
    </row>
    <row r="72" spans="1:11" s="12" customFormat="1" ht="16.5" thickBot="1">
      <c r="A72" s="53" t="s">
        <v>75</v>
      </c>
      <c r="B72" s="53"/>
      <c r="C72" s="53"/>
      <c r="D72" s="165" t="s">
        <v>1312</v>
      </c>
      <c r="E72" s="166"/>
      <c r="G72" s="62"/>
      <c r="H72" s="58"/>
      <c r="I72" s="100"/>
      <c r="J72" s="109"/>
      <c r="K72" s="60"/>
    </row>
    <row r="73" spans="1:15" ht="18.75">
      <c r="A73" s="53" t="s">
        <v>75</v>
      </c>
      <c r="B73" s="53"/>
      <c r="C73" s="53"/>
      <c r="D73" s="167" t="s">
        <v>1313</v>
      </c>
      <c r="E73" s="168" t="s">
        <v>1314</v>
      </c>
      <c r="L73" s="62"/>
      <c r="N73" s="12"/>
      <c r="O73" s="12"/>
    </row>
    <row r="74" spans="1:15" ht="3" customHeight="1">
      <c r="A74" s="53"/>
      <c r="B74" s="53"/>
      <c r="C74" s="53"/>
      <c r="L74" s="62"/>
      <c r="N74" s="12"/>
      <c r="O74" s="12"/>
    </row>
    <row r="75" spans="1:14" ht="15.75">
      <c r="A75" s="53" t="s">
        <v>75</v>
      </c>
      <c r="B75" s="53"/>
      <c r="C75" s="53"/>
      <c r="D75" s="136" t="s">
        <v>369</v>
      </c>
      <c r="E75" s="170" t="s">
        <v>1315</v>
      </c>
      <c r="F75" s="171" t="s">
        <v>370</v>
      </c>
      <c r="G75" s="136" t="s">
        <v>371</v>
      </c>
      <c r="H75" s="172" t="s">
        <v>1316</v>
      </c>
      <c r="I75" s="173" t="s">
        <v>372</v>
      </c>
      <c r="J75" s="83"/>
      <c r="L75" s="62"/>
      <c r="N75" s="12"/>
    </row>
    <row r="76" spans="1:14" ht="15.75">
      <c r="A76" s="53" t="s">
        <v>75</v>
      </c>
      <c r="B76" s="53"/>
      <c r="C76" s="53"/>
      <c r="D76" s="140" t="s">
        <v>373</v>
      </c>
      <c r="E76" s="174" t="s">
        <v>1317</v>
      </c>
      <c r="F76" s="175" t="s">
        <v>374</v>
      </c>
      <c r="G76" s="140" t="s">
        <v>375</v>
      </c>
      <c r="H76" s="176" t="s">
        <v>1318</v>
      </c>
      <c r="I76" s="177" t="s">
        <v>376</v>
      </c>
      <c r="J76" s="83"/>
      <c r="L76" s="62"/>
      <c r="N76" s="12"/>
    </row>
    <row r="77" spans="1:14" ht="15.75">
      <c r="A77" s="53" t="s">
        <v>75</v>
      </c>
      <c r="B77" s="53"/>
      <c r="C77" s="53"/>
      <c r="D77" s="160" t="s">
        <v>377</v>
      </c>
      <c r="E77" s="178" t="s">
        <v>1319</v>
      </c>
      <c r="F77" s="179" t="s">
        <v>378</v>
      </c>
      <c r="G77" s="160" t="s">
        <v>379</v>
      </c>
      <c r="H77" s="180" t="s">
        <v>1320</v>
      </c>
      <c r="I77" s="181" t="s">
        <v>380</v>
      </c>
      <c r="J77" s="83"/>
      <c r="L77" s="62"/>
      <c r="N77" s="12"/>
    </row>
    <row r="78" spans="1:14" ht="18.75">
      <c r="A78" s="53" t="s">
        <v>75</v>
      </c>
      <c r="B78" s="53"/>
      <c r="C78" s="53"/>
      <c r="D78" s="64" t="s">
        <v>1321</v>
      </c>
      <c r="E78" s="93"/>
      <c r="F78" s="182" t="s">
        <v>1322</v>
      </c>
      <c r="G78" s="123"/>
      <c r="H78" s="183"/>
      <c r="I78" s="90"/>
      <c r="J78" s="83"/>
      <c r="L78" s="62"/>
      <c r="N78" s="12"/>
    </row>
    <row r="79" spans="1:12" ht="7.5" customHeight="1">
      <c r="A79" s="53" t="s">
        <v>75</v>
      </c>
      <c r="B79" s="53"/>
      <c r="C79" s="53"/>
      <c r="D79" s="87"/>
      <c r="E79" s="184"/>
      <c r="F79" s="89"/>
      <c r="G79" s="123"/>
      <c r="H79" s="183"/>
      <c r="I79" s="90"/>
      <c r="J79" s="83"/>
      <c r="L79" s="62"/>
    </row>
    <row r="80" spans="1:12" ht="15.75">
      <c r="A80" s="53" t="s">
        <v>75</v>
      </c>
      <c r="B80" s="53"/>
      <c r="C80" s="53"/>
      <c r="D80" s="136" t="s">
        <v>381</v>
      </c>
      <c r="E80" s="170" t="s">
        <v>1323</v>
      </c>
      <c r="F80" s="171" t="s">
        <v>382</v>
      </c>
      <c r="G80" s="136" t="s">
        <v>383</v>
      </c>
      <c r="H80" s="172" t="s">
        <v>1324</v>
      </c>
      <c r="I80" s="173" t="s">
        <v>384</v>
      </c>
      <c r="J80" s="83"/>
      <c r="L80" s="62"/>
    </row>
    <row r="81" spans="1:12" ht="15.75">
      <c r="A81" s="53" t="s">
        <v>75</v>
      </c>
      <c r="B81" s="53"/>
      <c r="C81" s="53"/>
      <c r="D81" s="140" t="s">
        <v>385</v>
      </c>
      <c r="E81" s="174" t="s">
        <v>1325</v>
      </c>
      <c r="F81" s="175" t="s">
        <v>386</v>
      </c>
      <c r="G81" s="140" t="s">
        <v>387</v>
      </c>
      <c r="H81" s="176" t="s">
        <v>1326</v>
      </c>
      <c r="I81" s="177" t="s">
        <v>388</v>
      </c>
      <c r="J81" s="83"/>
      <c r="L81" s="62"/>
    </row>
    <row r="82" spans="1:12" ht="15.75">
      <c r="A82" s="53" t="s">
        <v>75</v>
      </c>
      <c r="B82" s="53"/>
      <c r="C82" s="53"/>
      <c r="D82" s="140" t="s">
        <v>389</v>
      </c>
      <c r="E82" s="174" t="s">
        <v>1327</v>
      </c>
      <c r="F82" s="175" t="s">
        <v>390</v>
      </c>
      <c r="G82" s="140" t="s">
        <v>391</v>
      </c>
      <c r="H82" s="176" t="s">
        <v>1328</v>
      </c>
      <c r="I82" s="177" t="s">
        <v>392</v>
      </c>
      <c r="J82" s="83"/>
      <c r="L82" s="62"/>
    </row>
    <row r="83" spans="1:12" ht="15.75">
      <c r="A83" s="53" t="s">
        <v>75</v>
      </c>
      <c r="B83" s="53"/>
      <c r="C83" s="53"/>
      <c r="D83" s="140" t="s">
        <v>393</v>
      </c>
      <c r="E83" s="174" t="s">
        <v>1329</v>
      </c>
      <c r="F83" s="175" t="s">
        <v>394</v>
      </c>
      <c r="G83" s="140" t="s">
        <v>395</v>
      </c>
      <c r="H83" s="176" t="s">
        <v>1330</v>
      </c>
      <c r="I83" s="177" t="s">
        <v>396</v>
      </c>
      <c r="J83" s="83"/>
      <c r="L83" s="62"/>
    </row>
    <row r="84" spans="1:12" ht="15.75">
      <c r="A84" s="53" t="s">
        <v>75</v>
      </c>
      <c r="B84" s="53"/>
      <c r="C84" s="53"/>
      <c r="D84" s="140" t="s">
        <v>397</v>
      </c>
      <c r="E84" s="174" t="s">
        <v>1331</v>
      </c>
      <c r="F84" s="175" t="s">
        <v>398</v>
      </c>
      <c r="G84" s="140" t="s">
        <v>399</v>
      </c>
      <c r="H84" s="176" t="s">
        <v>1332</v>
      </c>
      <c r="I84" s="177" t="s">
        <v>400</v>
      </c>
      <c r="J84" s="83"/>
      <c r="L84" s="62"/>
    </row>
    <row r="85" spans="1:12" ht="15.75">
      <c r="A85" s="53" t="s">
        <v>75</v>
      </c>
      <c r="B85" s="53"/>
      <c r="C85" s="53"/>
      <c r="D85" s="140" t="s">
        <v>401</v>
      </c>
      <c r="E85" s="174" t="s">
        <v>1333</v>
      </c>
      <c r="F85" s="175" t="s">
        <v>402</v>
      </c>
      <c r="G85" s="140" t="s">
        <v>403</v>
      </c>
      <c r="H85" s="176" t="s">
        <v>1334</v>
      </c>
      <c r="I85" s="177" t="s">
        <v>404</v>
      </c>
      <c r="J85" s="83"/>
      <c r="L85" s="62"/>
    </row>
    <row r="86" spans="1:12" ht="15.75">
      <c r="A86" s="53" t="s">
        <v>75</v>
      </c>
      <c r="B86" s="53"/>
      <c r="C86" s="53"/>
      <c r="D86" s="160" t="s">
        <v>405</v>
      </c>
      <c r="E86" s="178" t="s">
        <v>1335</v>
      </c>
      <c r="F86" s="179" t="s">
        <v>406</v>
      </c>
      <c r="G86" s="160" t="s">
        <v>407</v>
      </c>
      <c r="H86" s="180" t="s">
        <v>1336</v>
      </c>
      <c r="I86" s="181" t="s">
        <v>408</v>
      </c>
      <c r="J86" s="83"/>
      <c r="L86" s="62"/>
    </row>
    <row r="87" spans="1:12" ht="8.25" customHeight="1">
      <c r="A87" s="53" t="s">
        <v>75</v>
      </c>
      <c r="B87" s="53"/>
      <c r="C87" s="53"/>
      <c r="D87" s="185"/>
      <c r="E87" s="186"/>
      <c r="F87" s="12"/>
      <c r="H87" s="187"/>
      <c r="I87" s="100"/>
      <c r="J87" s="109"/>
      <c r="L87" s="62"/>
    </row>
    <row r="88" spans="1:12" ht="15.75">
      <c r="A88" s="53" t="s">
        <v>75</v>
      </c>
      <c r="B88" s="53"/>
      <c r="C88" s="53"/>
      <c r="D88" s="136" t="s">
        <v>409</v>
      </c>
      <c r="E88" s="170" t="s">
        <v>1337</v>
      </c>
      <c r="F88" s="171" t="s">
        <v>410</v>
      </c>
      <c r="G88" s="136" t="s">
        <v>411</v>
      </c>
      <c r="H88" s="172" t="s">
        <v>1338</v>
      </c>
      <c r="I88" s="173" t="s">
        <v>412</v>
      </c>
      <c r="J88" s="83"/>
      <c r="L88" s="62"/>
    </row>
    <row r="89" spans="1:12" ht="15.75">
      <c r="A89" s="53" t="s">
        <v>75</v>
      </c>
      <c r="B89" s="53"/>
      <c r="C89" s="53"/>
      <c r="D89" s="140" t="s">
        <v>413</v>
      </c>
      <c r="E89" s="174" t="s">
        <v>1339</v>
      </c>
      <c r="F89" s="175" t="s">
        <v>414</v>
      </c>
      <c r="G89" s="140" t="s">
        <v>415</v>
      </c>
      <c r="H89" s="176" t="s">
        <v>1340</v>
      </c>
      <c r="I89" s="177" t="s">
        <v>416</v>
      </c>
      <c r="J89" s="83"/>
      <c r="L89" s="62"/>
    </row>
    <row r="90" spans="1:12" ht="15.75">
      <c r="A90" s="53" t="s">
        <v>75</v>
      </c>
      <c r="B90" s="53"/>
      <c r="C90" s="53"/>
      <c r="D90" s="140" t="s">
        <v>417</v>
      </c>
      <c r="E90" s="174" t="s">
        <v>1341</v>
      </c>
      <c r="F90" s="175" t="s">
        <v>418</v>
      </c>
      <c r="G90" s="140" t="s">
        <v>419</v>
      </c>
      <c r="H90" s="176" t="s">
        <v>1342</v>
      </c>
      <c r="I90" s="177" t="s">
        <v>420</v>
      </c>
      <c r="J90" s="83"/>
      <c r="L90" s="62"/>
    </row>
    <row r="91" spans="1:12" ht="15.75">
      <c r="A91" s="53" t="s">
        <v>75</v>
      </c>
      <c r="B91" s="53"/>
      <c r="C91" s="53"/>
      <c r="D91" s="140" t="s">
        <v>421</v>
      </c>
      <c r="E91" s="174" t="s">
        <v>1343</v>
      </c>
      <c r="F91" s="175" t="s">
        <v>422</v>
      </c>
      <c r="G91" s="140" t="s">
        <v>423</v>
      </c>
      <c r="H91" s="176" t="s">
        <v>1344</v>
      </c>
      <c r="I91" s="177" t="s">
        <v>424</v>
      </c>
      <c r="J91" s="83"/>
      <c r="L91" s="62"/>
    </row>
    <row r="92" spans="1:12" ht="15.75">
      <c r="A92" s="53" t="s">
        <v>75</v>
      </c>
      <c r="B92" s="53"/>
      <c r="C92" s="53"/>
      <c r="D92" s="140" t="s">
        <v>425</v>
      </c>
      <c r="E92" s="174" t="s">
        <v>1345</v>
      </c>
      <c r="F92" s="175" t="s">
        <v>426</v>
      </c>
      <c r="G92" s="140" t="s">
        <v>427</v>
      </c>
      <c r="H92" s="176" t="s">
        <v>1346</v>
      </c>
      <c r="I92" s="177" t="s">
        <v>428</v>
      </c>
      <c r="J92" s="83"/>
      <c r="L92" s="62"/>
    </row>
    <row r="93" spans="1:12" ht="15.75">
      <c r="A93" s="53" t="s">
        <v>75</v>
      </c>
      <c r="B93" s="53"/>
      <c r="C93" s="53"/>
      <c r="D93" s="140" t="s">
        <v>429</v>
      </c>
      <c r="E93" s="174" t="s">
        <v>1347</v>
      </c>
      <c r="F93" s="175" t="s">
        <v>430</v>
      </c>
      <c r="G93" s="140" t="s">
        <v>431</v>
      </c>
      <c r="H93" s="176" t="s">
        <v>1348</v>
      </c>
      <c r="I93" s="177" t="s">
        <v>432</v>
      </c>
      <c r="J93" s="83"/>
      <c r="L93" s="62"/>
    </row>
    <row r="94" spans="1:12" ht="15.75">
      <c r="A94" s="53" t="s">
        <v>75</v>
      </c>
      <c r="B94" s="53"/>
      <c r="C94" s="53"/>
      <c r="D94" s="160" t="s">
        <v>433</v>
      </c>
      <c r="E94" s="178" t="s">
        <v>1349</v>
      </c>
      <c r="F94" s="179" t="s">
        <v>434</v>
      </c>
      <c r="G94" s="160" t="s">
        <v>435</v>
      </c>
      <c r="H94" s="180" t="s">
        <v>1350</v>
      </c>
      <c r="I94" s="181" t="s">
        <v>436</v>
      </c>
      <c r="J94" s="83"/>
      <c r="L94" s="62"/>
    </row>
    <row r="95" spans="1:12" ht="15.75">
      <c r="A95" s="53" t="s">
        <v>75</v>
      </c>
      <c r="B95" s="53"/>
      <c r="C95" s="53"/>
      <c r="D95" s="188" t="s">
        <v>437</v>
      </c>
      <c r="E95" s="93" t="s">
        <v>438</v>
      </c>
      <c r="F95" s="92"/>
      <c r="G95" s="189"/>
      <c r="I95" s="100"/>
      <c r="J95" s="109"/>
      <c r="L95" s="62"/>
    </row>
    <row r="96" spans="1:12" ht="15.75">
      <c r="A96" s="53" t="s">
        <v>75</v>
      </c>
      <c r="B96" s="53"/>
      <c r="C96" s="53"/>
      <c r="D96" s="136" t="s">
        <v>439</v>
      </c>
      <c r="E96" s="170" t="s">
        <v>440</v>
      </c>
      <c r="F96" s="171" t="s">
        <v>441</v>
      </c>
      <c r="G96" s="190"/>
      <c r="H96" s="191"/>
      <c r="I96" s="173"/>
      <c r="J96" s="83"/>
      <c r="L96" s="62"/>
    </row>
    <row r="97" spans="1:12" ht="15.75">
      <c r="A97" s="53" t="s">
        <v>75</v>
      </c>
      <c r="B97" s="53"/>
      <c r="C97" s="53"/>
      <c r="D97" s="140" t="s">
        <v>442</v>
      </c>
      <c r="E97" s="174" t="s">
        <v>443</v>
      </c>
      <c r="F97" s="175" t="s">
        <v>444</v>
      </c>
      <c r="G97" s="192"/>
      <c r="H97" s="193"/>
      <c r="I97" s="177"/>
      <c r="J97" s="83"/>
      <c r="L97" s="62"/>
    </row>
    <row r="98" spans="1:12" ht="15.75">
      <c r="A98" s="53" t="s">
        <v>75</v>
      </c>
      <c r="B98" s="53"/>
      <c r="C98" s="53"/>
      <c r="D98" s="140" t="s">
        <v>445</v>
      </c>
      <c r="E98" s="174" t="s">
        <v>446</v>
      </c>
      <c r="F98" s="175" t="s">
        <v>447</v>
      </c>
      <c r="G98" s="192"/>
      <c r="H98" s="193"/>
      <c r="I98" s="177"/>
      <c r="J98" s="83"/>
      <c r="L98" s="62"/>
    </row>
    <row r="99" spans="1:12" ht="15.75">
      <c r="A99" s="53" t="s">
        <v>75</v>
      </c>
      <c r="B99" s="53"/>
      <c r="C99" s="53"/>
      <c r="D99" s="140" t="s">
        <v>448</v>
      </c>
      <c r="E99" s="174" t="s">
        <v>449</v>
      </c>
      <c r="F99" s="175" t="s">
        <v>450</v>
      </c>
      <c r="G99" s="192"/>
      <c r="H99" s="193"/>
      <c r="I99" s="177"/>
      <c r="J99" s="83"/>
      <c r="L99" s="62"/>
    </row>
    <row r="100" spans="1:12" ht="15.75">
      <c r="A100" s="53" t="s">
        <v>75</v>
      </c>
      <c r="B100" s="53"/>
      <c r="C100" s="53"/>
      <c r="D100" s="140" t="s">
        <v>451</v>
      </c>
      <c r="E100" s="174" t="s">
        <v>452</v>
      </c>
      <c r="F100" s="175" t="s">
        <v>453</v>
      </c>
      <c r="G100" s="192"/>
      <c r="H100" s="193"/>
      <c r="I100" s="194"/>
      <c r="J100" s="135"/>
      <c r="L100" s="62"/>
    </row>
    <row r="101" spans="1:12" ht="15.75">
      <c r="A101" s="53" t="s">
        <v>75</v>
      </c>
      <c r="B101" s="53"/>
      <c r="C101" s="53"/>
      <c r="D101" s="160" t="s">
        <v>454</v>
      </c>
      <c r="E101" s="178" t="s">
        <v>455</v>
      </c>
      <c r="F101" s="179" t="s">
        <v>456</v>
      </c>
      <c r="G101" s="195"/>
      <c r="H101" s="196"/>
      <c r="I101" s="197"/>
      <c r="J101" s="135"/>
      <c r="L101" s="62"/>
    </row>
    <row r="102" spans="1:12" ht="15.75">
      <c r="A102" s="53" t="s">
        <v>75</v>
      </c>
      <c r="B102" s="53"/>
      <c r="C102" s="53"/>
      <c r="D102" s="12"/>
      <c r="F102" s="12"/>
      <c r="L102" s="62"/>
    </row>
    <row r="103" spans="1:12" ht="13.5">
      <c r="A103" s="53" t="s">
        <v>75</v>
      </c>
      <c r="B103" s="53"/>
      <c r="C103" s="53"/>
      <c r="D103" s="198" t="s">
        <v>457</v>
      </c>
      <c r="E103" s="199"/>
      <c r="F103" s="200"/>
      <c r="G103" s="201" t="s">
        <v>458</v>
      </c>
      <c r="H103" s="202"/>
      <c r="I103" s="203"/>
      <c r="J103" s="135"/>
      <c r="L103" s="62"/>
    </row>
    <row r="104" spans="1:12" ht="13.5">
      <c r="A104" s="53" t="s">
        <v>75</v>
      </c>
      <c r="B104" s="53"/>
      <c r="C104" s="53"/>
      <c r="D104" s="204" t="s">
        <v>459</v>
      </c>
      <c r="E104" s="205"/>
      <c r="F104" s="206"/>
      <c r="G104" s="207" t="s">
        <v>460</v>
      </c>
      <c r="H104" s="208"/>
      <c r="I104" s="209"/>
      <c r="J104" s="135"/>
      <c r="L104" s="62"/>
    </row>
    <row r="105" spans="1:12" ht="13.5">
      <c r="A105" s="53" t="s">
        <v>75</v>
      </c>
      <c r="B105" s="53"/>
      <c r="C105" s="53"/>
      <c r="D105" s="210"/>
      <c r="E105" s="211"/>
      <c r="F105" s="212"/>
      <c r="G105" s="213"/>
      <c r="H105" s="214"/>
      <c r="I105" s="215"/>
      <c r="J105" s="135"/>
      <c r="L105" s="62"/>
    </row>
    <row r="106" spans="1:12" ht="13.5">
      <c r="A106" s="53" t="s">
        <v>75</v>
      </c>
      <c r="B106" s="53"/>
      <c r="C106" s="53"/>
      <c r="D106" s="216" t="s">
        <v>461</v>
      </c>
      <c r="E106" s="217"/>
      <c r="F106" s="218"/>
      <c r="G106" s="207" t="s">
        <v>462</v>
      </c>
      <c r="H106" s="208"/>
      <c r="I106" s="209"/>
      <c r="J106" s="135"/>
      <c r="L106" s="62"/>
    </row>
    <row r="107" spans="1:12" ht="13.5">
      <c r="A107" s="53" t="s">
        <v>75</v>
      </c>
      <c r="B107" s="53"/>
      <c r="C107" s="53"/>
      <c r="D107" s="204" t="s">
        <v>463</v>
      </c>
      <c r="E107" s="205"/>
      <c r="F107" s="206"/>
      <c r="G107" s="207" t="s">
        <v>464</v>
      </c>
      <c r="H107" s="208"/>
      <c r="I107" s="209"/>
      <c r="J107" s="135"/>
      <c r="L107" s="62"/>
    </row>
    <row r="108" spans="1:12" ht="13.5">
      <c r="A108" s="53" t="s">
        <v>75</v>
      </c>
      <c r="B108" s="53"/>
      <c r="C108" s="53"/>
      <c r="D108" s="204" t="s">
        <v>465</v>
      </c>
      <c r="E108" s="205"/>
      <c r="F108" s="206"/>
      <c r="G108" s="207" t="s">
        <v>466</v>
      </c>
      <c r="H108" s="208"/>
      <c r="I108" s="209"/>
      <c r="J108" s="135"/>
      <c r="L108" s="62"/>
    </row>
    <row r="109" spans="1:12" ht="13.5">
      <c r="A109" s="53" t="s">
        <v>75</v>
      </c>
      <c r="B109" s="53"/>
      <c r="C109" s="53"/>
      <c r="D109" s="204" t="s">
        <v>467</v>
      </c>
      <c r="E109" s="205"/>
      <c r="F109" s="206"/>
      <c r="G109" s="207" t="s">
        <v>468</v>
      </c>
      <c r="H109" s="208"/>
      <c r="I109" s="209"/>
      <c r="J109" s="135"/>
      <c r="L109" s="62"/>
    </row>
    <row r="110" spans="1:12" ht="13.5">
      <c r="A110" s="53" t="s">
        <v>75</v>
      </c>
      <c r="B110" s="53"/>
      <c r="C110" s="53"/>
      <c r="D110" s="219" t="s">
        <v>469</v>
      </c>
      <c r="E110" s="205"/>
      <c r="F110" s="206"/>
      <c r="G110" s="220" t="s">
        <v>470</v>
      </c>
      <c r="H110" s="208"/>
      <c r="I110" s="209"/>
      <c r="J110" s="135"/>
      <c r="L110" s="62"/>
    </row>
    <row r="111" spans="1:12" ht="13.5">
      <c r="A111" s="53" t="s">
        <v>75</v>
      </c>
      <c r="B111" s="53"/>
      <c r="C111" s="53"/>
      <c r="D111" s="219" t="s">
        <v>471</v>
      </c>
      <c r="E111" s="205"/>
      <c r="F111" s="206"/>
      <c r="G111" s="220" t="s">
        <v>472</v>
      </c>
      <c r="H111" s="208"/>
      <c r="I111" s="209"/>
      <c r="J111" s="135"/>
      <c r="L111" s="62"/>
    </row>
    <row r="112" spans="1:12" ht="13.5">
      <c r="A112" s="53" t="s">
        <v>75</v>
      </c>
      <c r="B112" s="53"/>
      <c r="C112" s="53"/>
      <c r="D112" s="219" t="s">
        <v>473</v>
      </c>
      <c r="E112" s="205"/>
      <c r="F112" s="206"/>
      <c r="G112" s="220" t="s">
        <v>474</v>
      </c>
      <c r="H112" s="208"/>
      <c r="I112" s="209"/>
      <c r="J112" s="135"/>
      <c r="L112" s="62"/>
    </row>
    <row r="113" spans="1:12" ht="13.5">
      <c r="A113" s="53" t="s">
        <v>75</v>
      </c>
      <c r="B113" s="53"/>
      <c r="C113" s="53"/>
      <c r="D113" s="219" t="s">
        <v>475</v>
      </c>
      <c r="E113" s="205"/>
      <c r="F113" s="206"/>
      <c r="G113" s="220" t="s">
        <v>476</v>
      </c>
      <c r="H113" s="208"/>
      <c r="I113" s="209"/>
      <c r="J113" s="135"/>
      <c r="L113" s="62"/>
    </row>
    <row r="114" spans="1:12" ht="13.5">
      <c r="A114" s="53" t="s">
        <v>75</v>
      </c>
      <c r="B114" s="53"/>
      <c r="C114" s="53"/>
      <c r="D114" s="204" t="s">
        <v>477</v>
      </c>
      <c r="E114" s="205"/>
      <c r="F114" s="206"/>
      <c r="G114" s="207" t="s">
        <v>478</v>
      </c>
      <c r="H114" s="208"/>
      <c r="I114" s="209"/>
      <c r="J114" s="135"/>
      <c r="L114" s="62"/>
    </row>
    <row r="115" spans="1:12" ht="13.5">
      <c r="A115" s="53" t="s">
        <v>75</v>
      </c>
      <c r="B115" s="53"/>
      <c r="C115" s="53"/>
      <c r="D115" s="204" t="s">
        <v>479</v>
      </c>
      <c r="E115" s="205"/>
      <c r="F115" s="206"/>
      <c r="G115" s="207" t="s">
        <v>464</v>
      </c>
      <c r="H115" s="208"/>
      <c r="I115" s="209"/>
      <c r="J115" s="135"/>
      <c r="L115" s="62"/>
    </row>
    <row r="116" spans="1:12" ht="13.5">
      <c r="A116" s="53" t="s">
        <v>75</v>
      </c>
      <c r="B116" s="53"/>
      <c r="C116" s="53"/>
      <c r="D116" s="204" t="s">
        <v>480</v>
      </c>
      <c r="E116" s="205"/>
      <c r="F116" s="206"/>
      <c r="G116" s="207" t="s">
        <v>481</v>
      </c>
      <c r="H116" s="208"/>
      <c r="I116" s="209"/>
      <c r="J116" s="135"/>
      <c r="L116" s="62"/>
    </row>
    <row r="117" spans="1:12" ht="13.5">
      <c r="A117" s="53" t="s">
        <v>75</v>
      </c>
      <c r="B117" s="53"/>
      <c r="C117" s="53"/>
      <c r="D117" s="204" t="s">
        <v>482</v>
      </c>
      <c r="E117" s="205"/>
      <c r="F117" s="206"/>
      <c r="G117" s="207" t="s">
        <v>483</v>
      </c>
      <c r="H117" s="208"/>
      <c r="I117" s="209"/>
      <c r="J117" s="135"/>
      <c r="L117" s="62"/>
    </row>
    <row r="118" spans="1:12" ht="13.5">
      <c r="A118" s="53" t="s">
        <v>75</v>
      </c>
      <c r="B118" s="53"/>
      <c r="C118" s="53"/>
      <c r="D118" s="219" t="s">
        <v>484</v>
      </c>
      <c r="E118" s="205"/>
      <c r="F118" s="206"/>
      <c r="G118" s="220" t="s">
        <v>485</v>
      </c>
      <c r="H118" s="208"/>
      <c r="I118" s="209"/>
      <c r="J118" s="135"/>
      <c r="L118" s="62"/>
    </row>
    <row r="119" spans="1:12" ht="13.5">
      <c r="A119" s="53" t="s">
        <v>75</v>
      </c>
      <c r="B119" s="53"/>
      <c r="C119" s="53"/>
      <c r="D119" s="219" t="s">
        <v>486</v>
      </c>
      <c r="E119" s="205"/>
      <c r="F119" s="206"/>
      <c r="G119" s="220" t="s">
        <v>487</v>
      </c>
      <c r="H119" s="208"/>
      <c r="I119" s="209"/>
      <c r="J119" s="135"/>
      <c r="L119" s="62"/>
    </row>
    <row r="120" spans="1:12" ht="13.5">
      <c r="A120" s="53" t="s">
        <v>75</v>
      </c>
      <c r="B120" s="53"/>
      <c r="C120" s="53"/>
      <c r="D120" s="219" t="s">
        <v>488</v>
      </c>
      <c r="E120" s="205"/>
      <c r="F120" s="206"/>
      <c r="G120" s="220" t="s">
        <v>489</v>
      </c>
      <c r="H120" s="208"/>
      <c r="I120" s="209"/>
      <c r="J120" s="135"/>
      <c r="L120" s="62"/>
    </row>
    <row r="121" spans="1:12" ht="13.5">
      <c r="A121" s="53" t="s">
        <v>75</v>
      </c>
      <c r="B121" s="53"/>
      <c r="C121" s="53"/>
      <c r="D121" s="221" t="s">
        <v>490</v>
      </c>
      <c r="E121" s="222"/>
      <c r="F121" s="223"/>
      <c r="G121" s="224" t="s">
        <v>491</v>
      </c>
      <c r="H121" s="225"/>
      <c r="I121" s="226"/>
      <c r="J121" s="135"/>
      <c r="L121" s="62"/>
    </row>
    <row r="122" spans="1:12" ht="13.5">
      <c r="A122" s="53" t="s">
        <v>75</v>
      </c>
      <c r="B122" s="53"/>
      <c r="C122" s="53"/>
      <c r="D122" s="227"/>
      <c r="E122" s="205"/>
      <c r="F122" s="228"/>
      <c r="G122" s="229"/>
      <c r="H122" s="228"/>
      <c r="I122" s="230"/>
      <c r="J122" s="135"/>
      <c r="L122" s="62"/>
    </row>
    <row r="123" spans="1:12" ht="13.5">
      <c r="A123" s="53" t="s">
        <v>75</v>
      </c>
      <c r="B123" s="53"/>
      <c r="C123" s="53"/>
      <c r="D123" s="227"/>
      <c r="E123" s="205"/>
      <c r="F123" s="228"/>
      <c r="G123" s="229"/>
      <c r="H123" s="228"/>
      <c r="I123" s="230"/>
      <c r="J123" s="135"/>
      <c r="L123" s="62"/>
    </row>
    <row r="124" spans="1:14" ht="15.75">
      <c r="A124" s="53" t="s">
        <v>75</v>
      </c>
      <c r="B124" s="53"/>
      <c r="C124" s="53"/>
      <c r="D124" s="12"/>
      <c r="F124" s="231"/>
      <c r="I124" s="42"/>
      <c r="J124" s="232"/>
      <c r="K124" s="233"/>
      <c r="L124" s="234"/>
      <c r="M124" s="234"/>
      <c r="N124" s="234"/>
    </row>
    <row r="125" spans="1:14" ht="15.75">
      <c r="A125" s="234" t="s">
        <v>492</v>
      </c>
      <c r="B125" s="234"/>
      <c r="C125" s="234"/>
      <c r="D125" s="235" t="s">
        <v>493</v>
      </c>
      <c r="E125" s="236" t="s">
        <v>494</v>
      </c>
      <c r="F125" s="237" t="str">
        <f aca="true" t="shared" si="0" ref="F125:F151">IF(D125&lt;&gt;"",HYPERLINK(K125,"Посмотреть в Викисловаре"))</f>
        <v>Посмотреть в Викисловаре</v>
      </c>
      <c r="G125" s="235" t="s">
        <v>495</v>
      </c>
      <c r="H125" s="236" t="s">
        <v>496</v>
      </c>
      <c r="I125" s="237" t="str">
        <f aca="true" t="shared" si="1" ref="I125:I151">IF(G125&lt;&gt;"",HYPERLINK(L125,"Посмотреть в Викисловаре"))</f>
        <v>Посмотреть в Викисловаре</v>
      </c>
      <c r="J125" s="238"/>
      <c r="K125" s="234" t="str">
        <f aca="true" t="shared" si="2" ref="K125:K151">IF(D125&lt;&gt;"",CONCATENATE(A125,D125))</f>
        <v>http://pl.wiktionary.org/wiki/bramkarz    </v>
      </c>
      <c r="L125" s="234" t="str">
        <f aca="true" t="shared" si="3" ref="L125:L151">IF(G125&lt;&gt;"",CONCATENATE(A125,G125))</f>
        <v>http://pl.wiktionary.org/wiki/pocztówka</v>
      </c>
      <c r="M125" s="234"/>
      <c r="N125" s="234"/>
    </row>
    <row r="126" spans="1:14" ht="15.75">
      <c r="A126" s="234" t="s">
        <v>492</v>
      </c>
      <c r="B126" s="234"/>
      <c r="C126" s="234"/>
      <c r="D126" s="235" t="s">
        <v>497</v>
      </c>
      <c r="E126" s="236" t="s">
        <v>498</v>
      </c>
      <c r="F126" s="237" t="str">
        <f t="shared" si="0"/>
        <v>Посмотреть в Викисловаре</v>
      </c>
      <c r="G126" s="239" t="s">
        <v>499</v>
      </c>
      <c r="H126" s="236" t="s">
        <v>500</v>
      </c>
      <c r="I126" s="237" t="str">
        <f t="shared" si="1"/>
        <v>Посмотреть в Викисловаре</v>
      </c>
      <c r="J126" s="238"/>
      <c r="K126" s="234" t="str">
        <f t="shared" si="2"/>
        <v>http://pl.wiktionary.org/wiki/brzeg    </v>
      </c>
      <c r="L126" s="234" t="str">
        <f t="shared" si="3"/>
        <v>http://pl.wiktionary.org/wiki/potrzeba</v>
      </c>
      <c r="M126" s="234"/>
      <c r="N126" s="234"/>
    </row>
    <row r="127" spans="1:14" ht="15.75">
      <c r="A127" s="234" t="s">
        <v>492</v>
      </c>
      <c r="B127" s="234"/>
      <c r="C127" s="234"/>
      <c r="D127" s="235" t="s">
        <v>501</v>
      </c>
      <c r="E127" s="236" t="s">
        <v>502</v>
      </c>
      <c r="F127" s="237" t="str">
        <f t="shared" si="0"/>
        <v>Посмотреть в Викисловаре</v>
      </c>
      <c r="G127" s="235" t="s">
        <v>503</v>
      </c>
      <c r="H127" s="236" t="s">
        <v>504</v>
      </c>
      <c r="I127" s="237" t="str">
        <f t="shared" si="1"/>
        <v>Посмотреть в Викисловаре</v>
      </c>
      <c r="J127" s="238"/>
      <c r="K127" s="234" t="str">
        <f t="shared" si="2"/>
        <v>http://pl.wiktionary.org/wiki/brzoza</v>
      </c>
      <c r="L127" s="234" t="str">
        <f t="shared" si="3"/>
        <v>http://pl.wiktionary.org/wiki/przekrój</v>
      </c>
      <c r="M127" s="234"/>
      <c r="N127" s="234"/>
    </row>
    <row r="128" spans="1:14" ht="15.75">
      <c r="A128" s="234" t="s">
        <v>492</v>
      </c>
      <c r="B128" s="234"/>
      <c r="C128" s="234"/>
      <c r="D128" s="235" t="s">
        <v>505</v>
      </c>
      <c r="E128" s="236" t="s">
        <v>506</v>
      </c>
      <c r="F128" s="237" t="str">
        <f t="shared" si="0"/>
        <v>Посмотреть в Викисловаре</v>
      </c>
      <c r="G128" s="235" t="s">
        <v>507</v>
      </c>
      <c r="H128" s="236" t="s">
        <v>508</v>
      </c>
      <c r="I128" s="237" t="str">
        <f t="shared" si="1"/>
        <v>Посмотреть в Викисловаре</v>
      </c>
      <c r="J128" s="238"/>
      <c r="K128" s="234" t="str">
        <f t="shared" si="2"/>
        <v>http://pl.wiktionary.org/wiki/burmistrz      </v>
      </c>
      <c r="L128" s="234" t="str">
        <f t="shared" si="3"/>
        <v>http://pl.wiktionary.org/wiki/ręcznik</v>
      </c>
      <c r="M128" s="234"/>
      <c r="N128" s="234"/>
    </row>
    <row r="129" spans="1:14" ht="15.75">
      <c r="A129" s="234" t="s">
        <v>492</v>
      </c>
      <c r="B129" s="234"/>
      <c r="C129" s="234"/>
      <c r="D129" s="235" t="s">
        <v>509</v>
      </c>
      <c r="E129" s="236" t="s">
        <v>510</v>
      </c>
      <c r="F129" s="237" t="str">
        <f t="shared" si="0"/>
        <v>Посмотреть в Викисловаре</v>
      </c>
      <c r="G129" s="235" t="s">
        <v>511</v>
      </c>
      <c r="H129" s="236" t="s">
        <v>512</v>
      </c>
      <c r="I129" s="237" t="str">
        <f t="shared" si="1"/>
        <v>Посмотреть в Викисловаре</v>
      </c>
      <c r="J129" s="238"/>
      <c r="K129" s="234" t="str">
        <f t="shared" si="2"/>
        <v>http://pl.wiktionary.org/wiki/chłop</v>
      </c>
      <c r="L129" s="234" t="str">
        <f t="shared" si="3"/>
        <v>http://pl.wiktionary.org/wiki/rycerz</v>
      </c>
      <c r="M129" s="234"/>
      <c r="N129" s="234"/>
    </row>
    <row r="130" spans="1:14" ht="15.75">
      <c r="A130" s="234" t="s">
        <v>492</v>
      </c>
      <c r="B130" s="234"/>
      <c r="C130" s="234"/>
      <c r="D130" s="235" t="s">
        <v>513</v>
      </c>
      <c r="E130" s="236" t="s">
        <v>514</v>
      </c>
      <c r="F130" s="237" t="str">
        <f t="shared" si="0"/>
        <v>Посмотреть в Викисловаре</v>
      </c>
      <c r="G130" s="235" t="s">
        <v>515</v>
      </c>
      <c r="H130" s="236" t="s">
        <v>516</v>
      </c>
      <c r="I130" s="237" t="str">
        <f t="shared" si="1"/>
        <v>Посмотреть в Викисловаре</v>
      </c>
      <c r="J130" s="238"/>
      <c r="K130" s="234" t="str">
        <f t="shared" si="2"/>
        <v>http://pl.wiktionary.org/wiki/chrzan      </v>
      </c>
      <c r="L130" s="234" t="str">
        <f t="shared" si="3"/>
        <v>http://pl.wiktionary.org/wiki/rzecz</v>
      </c>
      <c r="M130" s="234"/>
      <c r="N130" s="234"/>
    </row>
    <row r="131" spans="1:14" ht="15.75">
      <c r="A131" s="234" t="s">
        <v>492</v>
      </c>
      <c r="B131" s="234"/>
      <c r="C131" s="234"/>
      <c r="D131" s="235" t="s">
        <v>517</v>
      </c>
      <c r="E131" s="236" t="s">
        <v>518</v>
      </c>
      <c r="F131" s="237" t="str">
        <f t="shared" si="0"/>
        <v>Посмотреть в Викисловаре</v>
      </c>
      <c r="G131" s="240" t="s">
        <v>519</v>
      </c>
      <c r="H131" s="236" t="s">
        <v>520</v>
      </c>
      <c r="I131" s="237" t="str">
        <f t="shared" si="1"/>
        <v>Посмотреть в Викисловаре</v>
      </c>
      <c r="J131" s="238"/>
      <c r="K131" s="234" t="str">
        <f t="shared" si="2"/>
        <v>http://pl.wiktionary.org/wiki/chrząszcz</v>
      </c>
      <c r="L131" s="234" t="str">
        <f t="shared" si="3"/>
        <v>http://pl.wiktionary.org/wiki/Sandomierz</v>
      </c>
      <c r="M131" s="234"/>
      <c r="N131" s="234"/>
    </row>
    <row r="132" spans="1:14" ht="15.75">
      <c r="A132" s="234" t="s">
        <v>492</v>
      </c>
      <c r="B132" s="234"/>
      <c r="C132" s="234"/>
      <c r="D132" s="185" t="s">
        <v>521</v>
      </c>
      <c r="E132" s="236" t="s">
        <v>522</v>
      </c>
      <c r="F132" s="237" t="str">
        <f t="shared" si="0"/>
        <v>Посмотреть в Викисловаре</v>
      </c>
      <c r="G132" s="235" t="s">
        <v>523</v>
      </c>
      <c r="H132" s="236" t="s">
        <v>524</v>
      </c>
      <c r="I132" s="237" t="str">
        <f t="shared" si="1"/>
        <v>Посмотреть в Викисловаре</v>
      </c>
      <c r="J132" s="238"/>
      <c r="K132" s="234" t="str">
        <f t="shared" si="2"/>
        <v>http://pl.wiktionary.org/wiki/chrzestny</v>
      </c>
      <c r="L132" s="234" t="str">
        <f t="shared" si="3"/>
        <v>http://pl.wiktionary.org/wiki/spojrzeć     </v>
      </c>
      <c r="M132" s="234"/>
      <c r="N132" s="234"/>
    </row>
    <row r="133" spans="1:14" ht="15.75">
      <c r="A133" s="234" t="s">
        <v>492</v>
      </c>
      <c r="B133" s="234"/>
      <c r="C133" s="234"/>
      <c r="D133" s="241" t="s">
        <v>525</v>
      </c>
      <c r="E133" s="236" t="s">
        <v>526</v>
      </c>
      <c r="F133" s="237" t="str">
        <f t="shared" si="0"/>
        <v>Посмотреть в Викисловаре</v>
      </c>
      <c r="G133" s="235" t="s">
        <v>527</v>
      </c>
      <c r="H133" s="236" t="s">
        <v>528</v>
      </c>
      <c r="I133" s="237" t="str">
        <f t="shared" si="1"/>
        <v>Посмотреть в Викисловаре</v>
      </c>
      <c r="J133" s="238"/>
      <c r="K133" s="234" t="str">
        <f t="shared" si="2"/>
        <v>http://pl.wiktionary.org/wiki/krzywy</v>
      </c>
      <c r="L133" s="234" t="str">
        <f t="shared" si="3"/>
        <v>http://pl.wiktionary.org/wiki/sprzedawca</v>
      </c>
      <c r="M133" s="234"/>
      <c r="N133" s="234"/>
    </row>
    <row r="134" spans="1:14" ht="15.75">
      <c r="A134" s="234" t="s">
        <v>492</v>
      </c>
      <c r="B134" s="234"/>
      <c r="C134" s="234"/>
      <c r="D134" s="235" t="s">
        <v>529</v>
      </c>
      <c r="E134" s="236" t="s">
        <v>530</v>
      </c>
      <c r="F134" s="237" t="str">
        <f t="shared" si="0"/>
        <v>Посмотреть в Викисловаре</v>
      </c>
      <c r="G134" s="242" t="s">
        <v>531</v>
      </c>
      <c r="H134" s="243" t="s">
        <v>532</v>
      </c>
      <c r="I134" s="237" t="str">
        <f t="shared" si="1"/>
        <v>Посмотреть в Викисловаре</v>
      </c>
      <c r="J134" s="238"/>
      <c r="K134" s="234" t="str">
        <f t="shared" si="2"/>
        <v>http://pl.wiktionary.org/wiki/czas</v>
      </c>
      <c r="L134" s="234" t="str">
        <f t="shared" si="3"/>
        <v>http://pl.wiktionary.org/wiki/Tarłów</v>
      </c>
      <c r="M134" s="234"/>
      <c r="N134" s="234"/>
    </row>
    <row r="135" spans="1:14" ht="15.75">
      <c r="A135" s="234" t="s">
        <v>492</v>
      </c>
      <c r="B135" s="234"/>
      <c r="C135" s="234"/>
      <c r="D135" s="235" t="s">
        <v>533</v>
      </c>
      <c r="E135" s="236" t="s">
        <v>534</v>
      </c>
      <c r="F135" s="237" t="str">
        <f t="shared" si="0"/>
        <v>Посмотреть в Викисловаре</v>
      </c>
      <c r="G135" s="235" t="s">
        <v>535</v>
      </c>
      <c r="H135" s="243" t="s">
        <v>536</v>
      </c>
      <c r="I135" s="237" t="str">
        <f t="shared" si="1"/>
        <v>Посмотреть в Викисловаре</v>
      </c>
      <c r="J135" s="238"/>
      <c r="K135" s="234" t="str">
        <f t="shared" si="2"/>
        <v>http://pl.wiktionary.org/wiki/często</v>
      </c>
      <c r="L135" s="234" t="str">
        <f t="shared" si="3"/>
        <v>http://pl.wiktionary.org/wiki/teczka</v>
      </c>
      <c r="M135" s="234"/>
      <c r="N135" s="234"/>
    </row>
    <row r="136" spans="1:14" ht="15.75">
      <c r="A136" s="234" t="s">
        <v>492</v>
      </c>
      <c r="B136" s="234"/>
      <c r="C136" s="234"/>
      <c r="D136" s="235" t="s">
        <v>537</v>
      </c>
      <c r="E136" s="236" t="s">
        <v>538</v>
      </c>
      <c r="F136" s="237" t="str">
        <f t="shared" si="0"/>
        <v>Посмотреть в Викисловаре</v>
      </c>
      <c r="G136" s="239" t="s">
        <v>539</v>
      </c>
      <c r="H136" s="243" t="s">
        <v>540</v>
      </c>
      <c r="I136" s="237" t="str">
        <f t="shared" si="1"/>
        <v>Посмотреть в Викисловаре</v>
      </c>
      <c r="J136" s="238"/>
      <c r="K136" s="234" t="str">
        <f t="shared" si="2"/>
        <v>http://pl.wiktionary.org/wiki/czytać</v>
      </c>
      <c r="L136" s="234" t="str">
        <f t="shared" si="3"/>
        <v>http://pl.wiktionary.org/wiki/trzaszczka </v>
      </c>
      <c r="M136" s="234"/>
      <c r="N136" s="234"/>
    </row>
    <row r="137" spans="1:14" ht="15.75">
      <c r="A137" s="234" t="s">
        <v>492</v>
      </c>
      <c r="B137" s="234"/>
      <c r="C137" s="234"/>
      <c r="D137" s="235" t="s">
        <v>541</v>
      </c>
      <c r="E137" s="236" t="s">
        <v>542</v>
      </c>
      <c r="F137" s="237" t="str">
        <f t="shared" si="0"/>
        <v>Посмотреть в Викисловаре</v>
      </c>
      <c r="G137" s="235" t="s">
        <v>543</v>
      </c>
      <c r="H137" s="243" t="s">
        <v>544</v>
      </c>
      <c r="I137" s="237" t="str">
        <f t="shared" si="1"/>
        <v>Посмотреть в Викисловаре</v>
      </c>
      <c r="J137" s="238"/>
      <c r="K137" s="234" t="str">
        <f t="shared" si="2"/>
        <v>http://pl.wiktionary.org/wiki/drzewo     </v>
      </c>
      <c r="L137" s="234" t="str">
        <f t="shared" si="3"/>
        <v>http://pl.wiktionary.org/wiki/trzeba     </v>
      </c>
      <c r="M137" s="234"/>
      <c r="N137" s="234"/>
    </row>
    <row r="138" spans="1:14" ht="15.75">
      <c r="A138" s="234" t="s">
        <v>492</v>
      </c>
      <c r="B138" s="234"/>
      <c r="C138" s="234"/>
      <c r="D138" s="235" t="s">
        <v>545</v>
      </c>
      <c r="E138" s="236" t="s">
        <v>546</v>
      </c>
      <c r="F138" s="237" t="str">
        <f t="shared" si="0"/>
        <v>Посмотреть в Викисловаре</v>
      </c>
      <c r="G138" s="239" t="s">
        <v>547</v>
      </c>
      <c r="H138" s="243" t="s">
        <v>548</v>
      </c>
      <c r="I138" s="237" t="str">
        <f t="shared" si="1"/>
        <v>Посмотреть в Викисловаре</v>
      </c>
      <c r="J138" s="238"/>
      <c r="K138" s="234" t="str">
        <f t="shared" si="2"/>
        <v>http://pl.wiktionary.org/wiki/grzyb    </v>
      </c>
      <c r="L138" s="234" t="str">
        <f t="shared" si="3"/>
        <v>http://pl.wiktionary.org/wiki/trzeci</v>
      </c>
      <c r="M138" s="234"/>
      <c r="N138" s="234"/>
    </row>
    <row r="139" spans="1:14" ht="15.75">
      <c r="A139" s="234" t="s">
        <v>492</v>
      </c>
      <c r="B139" s="234"/>
      <c r="C139" s="234"/>
      <c r="D139" s="235" t="s">
        <v>549</v>
      </c>
      <c r="E139" s="236" t="s">
        <v>550</v>
      </c>
      <c r="F139" s="237" t="str">
        <f t="shared" si="0"/>
        <v>Посмотреть в Викисловаре</v>
      </c>
      <c r="G139" s="239" t="s">
        <v>551</v>
      </c>
      <c r="H139" s="243" t="s">
        <v>552</v>
      </c>
      <c r="I139" s="237" t="str">
        <f t="shared" si="1"/>
        <v>Посмотреть в Викисловаре</v>
      </c>
      <c r="J139" s="238"/>
      <c r="K139" s="234" t="str">
        <f t="shared" si="2"/>
        <v>http://pl.wiktionary.org/wiki/harcerz     </v>
      </c>
      <c r="L139" s="234" t="str">
        <f t="shared" si="3"/>
        <v>http://pl.wiktionary.org/wiki/trzcina</v>
      </c>
      <c r="M139" s="234"/>
      <c r="N139" s="234"/>
    </row>
    <row r="140" spans="1:14" ht="15.75">
      <c r="A140" s="234" t="s">
        <v>492</v>
      </c>
      <c r="B140" s="234"/>
      <c r="C140" s="234"/>
      <c r="D140" s="235" t="s">
        <v>553</v>
      </c>
      <c r="E140" s="236" t="s">
        <v>554</v>
      </c>
      <c r="F140" s="237" t="str">
        <f t="shared" si="0"/>
        <v>Посмотреть в Викисловаре</v>
      </c>
      <c r="G140" s="239" t="s">
        <v>555</v>
      </c>
      <c r="H140" s="243" t="s">
        <v>556</v>
      </c>
      <c r="I140" s="237" t="str">
        <f t="shared" si="1"/>
        <v>Посмотреть в Викисловаре</v>
      </c>
      <c r="J140" s="238"/>
      <c r="K140" s="234" t="str">
        <f t="shared" si="2"/>
        <v>http://pl.wiktionary.org/wiki/Julianów</v>
      </c>
      <c r="L140" s="234" t="str">
        <f t="shared" si="3"/>
        <v>http://pl.wiktionary.org/wiki/trzynaście</v>
      </c>
      <c r="M140" s="234"/>
      <c r="N140" s="234"/>
    </row>
    <row r="141" spans="1:14" ht="15.75">
      <c r="A141" s="234" t="s">
        <v>492</v>
      </c>
      <c r="B141" s="234"/>
      <c r="C141" s="234"/>
      <c r="D141" s="185" t="s">
        <v>557</v>
      </c>
      <c r="E141" s="236" t="s">
        <v>558</v>
      </c>
      <c r="F141" s="237" t="str">
        <f t="shared" si="0"/>
        <v>Посмотреть в Викисловаре</v>
      </c>
      <c r="G141" s="235" t="s">
        <v>559</v>
      </c>
      <c r="H141" s="243" t="s">
        <v>560</v>
      </c>
      <c r="I141" s="237" t="str">
        <f t="shared" si="1"/>
        <v>Посмотреть в Викисловаре</v>
      </c>
      <c r="J141" s="238"/>
      <c r="K141" s="234" t="str">
        <f t="shared" si="2"/>
        <v>http://pl.wiktionary.org/wiki/kojarzyć</v>
      </c>
      <c r="L141" s="234" t="str">
        <f t="shared" si="3"/>
        <v>http://pl.wiktionary.org/wiki/ujrzeć</v>
      </c>
      <c r="M141" s="234"/>
      <c r="N141" s="234"/>
    </row>
    <row r="142" spans="1:14" ht="15.75">
      <c r="A142" s="234" t="s">
        <v>492</v>
      </c>
      <c r="B142" s="234"/>
      <c r="C142" s="234"/>
      <c r="D142" s="235" t="s">
        <v>561</v>
      </c>
      <c r="E142" s="236" t="s">
        <v>562</v>
      </c>
      <c r="F142" s="237" t="str">
        <f t="shared" si="0"/>
        <v>Посмотреть в Викисловаре</v>
      </c>
      <c r="G142" s="235" t="s">
        <v>563</v>
      </c>
      <c r="H142" s="243" t="s">
        <v>564</v>
      </c>
      <c r="I142" s="237" t="str">
        <f t="shared" si="1"/>
        <v>Посмотреть в Викисловаре</v>
      </c>
      <c r="J142" s="238"/>
      <c r="K142" s="234" t="str">
        <f t="shared" si="2"/>
        <v>http://pl.wiktionary.org/wiki/główka</v>
      </c>
      <c r="L142" s="234" t="str">
        <f t="shared" si="3"/>
        <v>http://pl.wiktionary.org/wiki/wieczór</v>
      </c>
      <c r="M142" s="234"/>
      <c r="N142" s="234"/>
    </row>
    <row r="143" spans="1:14" ht="15.75">
      <c r="A143" s="234" t="s">
        <v>492</v>
      </c>
      <c r="B143" s="234"/>
      <c r="C143" s="234"/>
      <c r="D143" s="235" t="s">
        <v>565</v>
      </c>
      <c r="E143" s="236" t="s">
        <v>566</v>
      </c>
      <c r="F143" s="237" t="str">
        <f t="shared" si="0"/>
        <v>Посмотреть в Викисловаре</v>
      </c>
      <c r="G143" s="235" t="s">
        <v>567</v>
      </c>
      <c r="H143" s="243" t="s">
        <v>568</v>
      </c>
      <c r="I143" s="237" t="str">
        <f t="shared" si="1"/>
        <v>Посмотреть в Викисловаре</v>
      </c>
      <c r="J143" s="238"/>
      <c r="K143" s="234" t="str">
        <f t="shared" si="2"/>
        <v>http://pl.wiktionary.org/wiki/modrzew</v>
      </c>
      <c r="L143" s="234" t="str">
        <f t="shared" si="3"/>
        <v>http://pl.wiktionary.org/wiki/wrzeciono</v>
      </c>
      <c r="M143" s="234"/>
      <c r="N143" s="234"/>
    </row>
    <row r="144" spans="1:14" ht="15.75">
      <c r="A144" s="234" t="s">
        <v>492</v>
      </c>
      <c r="B144" s="234"/>
      <c r="C144" s="234"/>
      <c r="D144" s="185" t="s">
        <v>569</v>
      </c>
      <c r="E144" s="236" t="s">
        <v>570</v>
      </c>
      <c r="F144" s="237" t="str">
        <f t="shared" si="0"/>
        <v>Посмотреть в Викисловаре</v>
      </c>
      <c r="G144" s="235" t="s">
        <v>571</v>
      </c>
      <c r="H144" s="243" t="s">
        <v>572</v>
      </c>
      <c r="I144" s="237" t="str">
        <f t="shared" si="1"/>
        <v>Посмотреть в Викисловаре</v>
      </c>
      <c r="J144" s="238"/>
      <c r="K144" s="234" t="str">
        <f t="shared" si="2"/>
        <v>http://pl.wiktionary.org/wiki/mówić</v>
      </c>
      <c r="L144" s="234" t="str">
        <f t="shared" si="3"/>
        <v>http://pl.wiktionary.org/wiki/wrzesień      </v>
      </c>
      <c r="M144" s="234"/>
      <c r="N144" s="234"/>
    </row>
    <row r="145" spans="1:14" ht="15.75">
      <c r="A145" s="234" t="s">
        <v>492</v>
      </c>
      <c r="B145" s="234"/>
      <c r="C145" s="234"/>
      <c r="D145" s="235" t="s">
        <v>573</v>
      </c>
      <c r="E145" s="236" t="s">
        <v>574</v>
      </c>
      <c r="F145" s="237" t="str">
        <f t="shared" si="0"/>
        <v>Посмотреть в Викисловаре</v>
      </c>
      <c r="G145" s="244" t="s">
        <v>575</v>
      </c>
      <c r="H145" s="243" t="s">
        <v>576</v>
      </c>
      <c r="I145" s="237" t="str">
        <f t="shared" si="1"/>
        <v>Посмотреть в Викисловаре</v>
      </c>
      <c r="J145" s="238"/>
      <c r="K145" s="234" t="str">
        <f t="shared" si="2"/>
        <v>http://pl.wiktionary.org/wiki/Opatów</v>
      </c>
      <c r="L145" s="234" t="str">
        <f t="shared" si="3"/>
        <v>http://pl.wiktionary.org/wiki/wystarczać</v>
      </c>
      <c r="M145" s="234"/>
      <c r="N145" s="234"/>
    </row>
    <row r="146" spans="1:14" ht="15.75">
      <c r="A146" s="234" t="s">
        <v>492</v>
      </c>
      <c r="B146" s="234"/>
      <c r="C146" s="234"/>
      <c r="D146" s="239" t="s">
        <v>577</v>
      </c>
      <c r="E146" s="236" t="s">
        <v>578</v>
      </c>
      <c r="F146" s="237" t="str">
        <f t="shared" si="0"/>
        <v>Посмотреть в Викисловаре</v>
      </c>
      <c r="G146" s="244" t="s">
        <v>579</v>
      </c>
      <c r="H146" s="243" t="s">
        <v>580</v>
      </c>
      <c r="I146" s="237" t="str">
        <f t="shared" si="1"/>
        <v>Посмотреть в Викисловаре</v>
      </c>
      <c r="J146" s="238"/>
      <c r="K146" s="234" t="str">
        <f t="shared" si="2"/>
        <v>http://pl.wiktionary.org/wiki/patrzeć</v>
      </c>
      <c r="L146" s="234" t="str">
        <f t="shared" si="3"/>
        <v>http://pl.wiktionary.org/wiki/zaczynać</v>
      </c>
      <c r="M146" s="234"/>
      <c r="N146" s="234"/>
    </row>
    <row r="147" spans="1:14" ht="15.75">
      <c r="A147" s="234" t="s">
        <v>492</v>
      </c>
      <c r="B147" s="234"/>
      <c r="C147" s="234"/>
      <c r="D147" s="235" t="s">
        <v>581</v>
      </c>
      <c r="E147" s="236" t="s">
        <v>582</v>
      </c>
      <c r="F147" s="237" t="str">
        <f t="shared" si="0"/>
        <v>Посмотреть в Викисловаре</v>
      </c>
      <c r="G147" s="245" t="s">
        <v>583</v>
      </c>
      <c r="H147" s="243" t="s">
        <v>584</v>
      </c>
      <c r="I147" s="237" t="str">
        <f t="shared" si="1"/>
        <v>Посмотреть в Викисловаре</v>
      </c>
      <c r="J147" s="238"/>
      <c r="K147" s="234" t="str">
        <f t="shared" si="2"/>
        <v>http://pl.wiktionary.org/wiki/pieprz</v>
      </c>
      <c r="L147" s="234" t="str">
        <f t="shared" si="3"/>
        <v>http://pl.wiktionary.org/wiki/zatrzymać</v>
      </c>
      <c r="M147" s="234"/>
      <c r="N147" s="234"/>
    </row>
    <row r="148" spans="1:14" ht="15.75">
      <c r="A148" s="234" t="s">
        <v>492</v>
      </c>
      <c r="B148" s="234"/>
      <c r="C148" s="234"/>
      <c r="D148" s="235" t="s">
        <v>585</v>
      </c>
      <c r="E148" s="236" t="s">
        <v>586</v>
      </c>
      <c r="F148" s="237" t="str">
        <f t="shared" si="0"/>
        <v>Посмотреть в Викисловаре</v>
      </c>
      <c r="G148" s="244" t="s">
        <v>587</v>
      </c>
      <c r="H148" s="243" t="s">
        <v>588</v>
      </c>
      <c r="I148" s="237" t="str">
        <f t="shared" si="1"/>
        <v>Посмотреть в Викисловаре</v>
      </c>
      <c r="J148" s="238"/>
      <c r="K148" s="234" t="str">
        <f t="shared" si="2"/>
        <v>http://pl.wiktionary.org/wiki/pielgrzymka</v>
      </c>
      <c r="L148" s="234" t="str">
        <f t="shared" si="3"/>
        <v>http://pl.wiktionary.org/wiki/zegarmistrz</v>
      </c>
      <c r="M148" s="234"/>
      <c r="N148" s="234"/>
    </row>
    <row r="149" spans="1:14" ht="15.75">
      <c r="A149" s="234" t="s">
        <v>492</v>
      </c>
      <c r="B149" s="234"/>
      <c r="C149" s="234"/>
      <c r="D149" s="235" t="s">
        <v>589</v>
      </c>
      <c r="E149" s="236" t="s">
        <v>590</v>
      </c>
      <c r="F149" s="237" t="str">
        <f t="shared" si="0"/>
        <v>Посмотреть в Викисловаре</v>
      </c>
      <c r="G149" s="244" t="s">
        <v>591</v>
      </c>
      <c r="H149" s="243" t="s">
        <v>592</v>
      </c>
      <c r="I149" s="237" t="str">
        <f t="shared" si="1"/>
        <v>Посмотреть в Викисловаре</v>
      </c>
      <c r="J149" s="238"/>
      <c r="K149" s="234" t="str">
        <f t="shared" si="2"/>
        <v>http://pl.wiktionary.org/wiki/pisarz</v>
      </c>
      <c r="L149" s="234" t="str">
        <f t="shared" si="3"/>
        <v>http://pl.wiktionary.org/wiki/złotówka</v>
      </c>
      <c r="M149" s="234"/>
      <c r="N149" s="234"/>
    </row>
    <row r="150" spans="1:14" ht="15.75">
      <c r="A150" s="234" t="s">
        <v>492</v>
      </c>
      <c r="B150" s="234"/>
      <c r="C150" s="234"/>
      <c r="D150" s="235" t="s">
        <v>593</v>
      </c>
      <c r="E150" s="236" t="s">
        <v>594</v>
      </c>
      <c r="F150" s="237" t="str">
        <f t="shared" si="0"/>
        <v>Посмотреть в Викисловаре</v>
      </c>
      <c r="G150" s="244" t="s">
        <v>595</v>
      </c>
      <c r="H150" s="243" t="s">
        <v>596</v>
      </c>
      <c r="I150" s="237" t="str">
        <f t="shared" si="1"/>
        <v>Посмотреть в Викисловаре</v>
      </c>
      <c r="J150" s="238"/>
      <c r="K150" s="234" t="str">
        <f t="shared" si="2"/>
        <v>http://pl.wiktionary.org/wiki/płacz</v>
      </c>
      <c r="L150" s="234" t="str">
        <f t="shared" si="3"/>
        <v>http://pl.wiktionary.org/wiki/zręczny</v>
      </c>
      <c r="M150" s="234"/>
      <c r="N150" s="234"/>
    </row>
    <row r="151" spans="1:14" ht="15.75">
      <c r="A151" s="234" t="s">
        <v>492</v>
      </c>
      <c r="B151" s="234"/>
      <c r="C151" s="234"/>
      <c r="D151" s="235" t="s">
        <v>597</v>
      </c>
      <c r="E151" s="236" t="s">
        <v>598</v>
      </c>
      <c r="F151" s="237" t="str">
        <f t="shared" si="0"/>
        <v>Посмотреть в Викисловаре</v>
      </c>
      <c r="G151" s="244" t="s">
        <v>599</v>
      </c>
      <c r="H151" s="243" t="s">
        <v>600</v>
      </c>
      <c r="I151" s="237" t="str">
        <f t="shared" si="1"/>
        <v>Посмотреть в Викисловаре</v>
      </c>
      <c r="J151" s="238"/>
      <c r="K151" s="234" t="str">
        <f t="shared" si="2"/>
        <v>http://pl.wiktionary.org/wiki/poczekać</v>
      </c>
      <c r="L151" s="234" t="str">
        <f t="shared" si="3"/>
        <v>http://pl.wiktionary.org/wiki/życzenie</v>
      </c>
      <c r="M151" s="234"/>
      <c r="N151" s="234"/>
    </row>
    <row r="152" spans="1:14" ht="13.5">
      <c r="A152" s="53" t="s">
        <v>75</v>
      </c>
      <c r="B152" s="53"/>
      <c r="C152" s="53"/>
      <c r="F152" s="246"/>
      <c r="I152" s="247"/>
      <c r="J152" s="248"/>
      <c r="K152" s="233"/>
      <c r="L152" s="234"/>
      <c r="M152" s="234"/>
      <c r="N152" s="234"/>
    </row>
    <row r="153" spans="1:12" ht="14.25">
      <c r="A153" s="234"/>
      <c r="B153" s="234"/>
      <c r="C153" s="234"/>
      <c r="D153" s="249" t="s">
        <v>601</v>
      </c>
      <c r="E153" s="250" t="s">
        <v>602</v>
      </c>
      <c r="F153" s="250" t="s">
        <v>603</v>
      </c>
      <c r="G153" s="251" t="s">
        <v>604</v>
      </c>
      <c r="H153" s="252" t="s">
        <v>605</v>
      </c>
      <c r="K153" s="253"/>
      <c r="L153" s="62"/>
    </row>
    <row r="154" spans="1:12" ht="13.5">
      <c r="A154" s="53" t="s">
        <v>75</v>
      </c>
      <c r="B154" s="53"/>
      <c r="C154" s="53"/>
      <c r="F154" s="231"/>
      <c r="L154" s="62"/>
    </row>
    <row r="155" spans="1:15" ht="12.75">
      <c r="A155" s="254" t="s">
        <v>75</v>
      </c>
      <c r="B155" s="255"/>
      <c r="C155" s="255"/>
      <c r="D155" s="256" t="s">
        <v>606</v>
      </c>
      <c r="E155" s="257"/>
      <c r="F155" s="258"/>
      <c r="G155" s="259"/>
      <c r="H155" s="260"/>
      <c r="I155" s="261" t="s">
        <v>607</v>
      </c>
      <c r="J155" s="262"/>
      <c r="K155" s="259"/>
      <c r="L155" s="259"/>
      <c r="M155" s="259"/>
      <c r="N155" s="259"/>
      <c r="O155" s="263"/>
    </row>
    <row r="156" spans="1:12" ht="13.5">
      <c r="A156" s="53" t="s">
        <v>75</v>
      </c>
      <c r="B156" s="53"/>
      <c r="C156" s="53"/>
      <c r="L156" s="62"/>
    </row>
    <row r="157" spans="1:12" ht="13.5">
      <c r="A157" s="53" t="s">
        <v>75</v>
      </c>
      <c r="B157" s="53"/>
      <c r="C157" s="53"/>
      <c r="L157" s="62"/>
    </row>
    <row r="158" spans="1:3" ht="13.5">
      <c r="A158" s="53"/>
      <c r="B158" s="53"/>
      <c r="C158" s="53"/>
    </row>
    <row r="159" ht="13.5" customHeight="1"/>
    <row r="160" ht="14.25" customHeight="1"/>
    <row r="161" ht="14.25" customHeight="1"/>
    <row r="162" ht="13.5"/>
  </sheetData>
  <sheetProtection selectLockedCells="1" selectUnlockedCells="1"/>
  <autoFilter ref="A1:J70"/>
  <mergeCells count="19">
    <mergeCell ref="F61:G61"/>
    <mergeCell ref="H54:I54"/>
    <mergeCell ref="H59:I59"/>
    <mergeCell ref="H60:I60"/>
    <mergeCell ref="H61:I61"/>
    <mergeCell ref="H55:I55"/>
    <mergeCell ref="H56:I56"/>
    <mergeCell ref="H57:I57"/>
    <mergeCell ref="H58:I58"/>
    <mergeCell ref="D105:F105"/>
    <mergeCell ref="G105:I105"/>
    <mergeCell ref="G63:H63"/>
    <mergeCell ref="F54:G54"/>
    <mergeCell ref="F55:G55"/>
    <mergeCell ref="F56:G56"/>
    <mergeCell ref="F57:G57"/>
    <mergeCell ref="F58:G58"/>
    <mergeCell ref="F59:G59"/>
    <mergeCell ref="F60:G60"/>
  </mergeCells>
  <hyperlinks>
    <hyperlink ref="I155" location="Друзья!A1" display="переход к уроку 2"/>
    <hyperlink ref="D155:E155" location="Оглавл.!A1" display="Вернуться к оглавлению"/>
    <hyperlink ref="I36" r:id="rId1" display="Посмотреть в Викисловаре"/>
    <hyperlink ref="F2" r:id="rId2" display="matka"/>
    <hyperlink ref="F3" r:id="rId3" display="dąb, są"/>
    <hyperlink ref="F4" r:id="rId4" display="barka"/>
    <hyperlink ref="F5" r:id="rId5" display="cudo"/>
    <hyperlink ref="F6" r:id="rId6" display="bić"/>
    <hyperlink ref="F7" r:id="rId7" display="duet"/>
    <hyperlink ref="F8" r:id="rId8" display="Europa"/>
    <hyperlink ref="F9" r:id="rId9" display="bębnić"/>
    <hyperlink ref="F10" r:id="rId10" display="forma"/>
    <hyperlink ref="F11" r:id="rId11" display="gnać"/>
    <hyperlink ref="F12" r:id="rId12" display="hymn"/>
    <hyperlink ref="F13" r:id="rId13" display="lipa"/>
    <hyperlink ref="F14" r:id="rId14" display="jest"/>
    <hyperlink ref="F15" r:id="rId15" display="kat"/>
    <hyperlink ref="F16" r:id="rId16" display="tylko"/>
    <hyperlink ref="F17" r:id="rId17" display="łaska"/>
    <hyperlink ref="F18" r:id="rId18" display="minuta"/>
    <hyperlink ref="F19" r:id="rId19" display="nota"/>
    <hyperlink ref="F20" r:id="rId20" display="koń"/>
    <hyperlink ref="F21" r:id="rId21" display="robić"/>
    <hyperlink ref="F22" r:id="rId22" display="córa"/>
    <hyperlink ref="F23" r:id="rId23" display="pora"/>
    <hyperlink ref="F24" r:id="rId24" display="ropa"/>
    <hyperlink ref="F25" r:id="rId25" display="stół"/>
    <hyperlink ref="F26" r:id="rId26" display="ślad"/>
    <hyperlink ref="F27" r:id="rId27" display="tamten"/>
    <hyperlink ref="F28" r:id="rId28" display="puchar"/>
    <hyperlink ref="F29" r:id="rId29" display="wojsko"/>
    <hyperlink ref="F30" r:id="rId30" display="wydać"/>
    <hyperlink ref="F31" r:id="rId31" display="zapomnieć"/>
    <hyperlink ref="F32" r:id="rId32" display="źle"/>
    <hyperlink ref="F33" r:id="rId33" display="żart"/>
    <hyperlink ref="D155" location="Оглавл.!A1" display="К оглавлению"/>
  </hyperlinks>
  <printOptions/>
  <pageMargins left="0" right="0" top="0.1968503937007874" bottom="0.1968503937007874" header="0.11811023622047245" footer="0.11811023622047245"/>
  <pageSetup horizontalDpi="300" verticalDpi="300" orientation="portrait" paperSize="9"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showRowColHeaders="0" zoomScale="160" zoomScaleNormal="160" workbookViewId="0" topLeftCell="A1">
      <pane xSplit="2" ySplit="1" topLeftCell="C2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9.00390625" defaultRowHeight="12.75" zeroHeight="1"/>
  <cols>
    <col min="1" max="1" width="2.75390625" style="272" customWidth="1"/>
    <col min="2" max="2" width="21.625" style="290" customWidth="1"/>
    <col min="3" max="3" width="21.75390625" style="274" customWidth="1"/>
    <col min="4" max="4" width="24.125" style="291" customWidth="1"/>
    <col min="5" max="5" width="21.75390625" style="40" customWidth="1"/>
    <col min="6" max="6" width="28.00390625" style="277" hidden="1" customWidth="1"/>
    <col min="7" max="7" width="5.75390625" style="272" customWidth="1"/>
    <col min="8" max="10" width="9.125" style="272" customWidth="1"/>
    <col min="11" max="16384" width="0" style="272" hidden="1" customWidth="1"/>
  </cols>
  <sheetData>
    <row r="1" spans="1:6" s="271" customFormat="1" ht="30.75" thickBot="1">
      <c r="A1" s="265"/>
      <c r="B1" s="266" t="s">
        <v>608</v>
      </c>
      <c r="C1" s="267" t="s">
        <v>1351</v>
      </c>
      <c r="D1" s="268" t="s">
        <v>609</v>
      </c>
      <c r="E1" s="269" t="s">
        <v>610</v>
      </c>
      <c r="F1" s="270" t="s">
        <v>611</v>
      </c>
    </row>
    <row r="2" spans="2:5" ht="3.75" customHeight="1">
      <c r="B2" s="273"/>
      <c r="D2" s="275"/>
      <c r="E2" s="276"/>
    </row>
    <row r="3" spans="1:7" ht="15">
      <c r="A3" s="278"/>
      <c r="B3" s="279" t="s">
        <v>612</v>
      </c>
      <c r="C3" s="253" t="s">
        <v>601</v>
      </c>
      <c r="D3" s="280" t="s">
        <v>613</v>
      </c>
      <c r="E3" s="281">
        <f>IF(A3=1,F3,"")</f>
      </c>
      <c r="F3" s="277" t="s">
        <v>614</v>
      </c>
      <c r="G3" s="272">
        <v>1</v>
      </c>
    </row>
    <row r="4" spans="1:6" ht="15">
      <c r="A4" s="278"/>
      <c r="B4" s="273" t="s">
        <v>615</v>
      </c>
      <c r="C4" s="253" t="s">
        <v>616</v>
      </c>
      <c r="D4" s="280" t="s">
        <v>617</v>
      </c>
      <c r="E4" s="281">
        <f aca="true" t="shared" si="0" ref="E4:E35">IF(A4=A3+1,F4,"")</f>
      </c>
      <c r="F4" s="277" t="s">
        <v>618</v>
      </c>
    </row>
    <row r="5" spans="1:7" ht="15">
      <c r="A5" s="278"/>
      <c r="B5" s="273" t="s">
        <v>619</v>
      </c>
      <c r="C5" s="253" t="s">
        <v>602</v>
      </c>
      <c r="D5" s="280" t="s">
        <v>620</v>
      </c>
      <c r="E5" s="281">
        <f t="shared" si="0"/>
      </c>
      <c r="F5" s="277" t="s">
        <v>621</v>
      </c>
      <c r="G5" s="272">
        <v>1</v>
      </c>
    </row>
    <row r="6" spans="1:7" ht="15">
      <c r="A6" s="278"/>
      <c r="B6" s="273" t="s">
        <v>622</v>
      </c>
      <c r="C6" s="253" t="s">
        <v>623</v>
      </c>
      <c r="D6" s="280" t="s">
        <v>624</v>
      </c>
      <c r="E6" s="281">
        <f t="shared" si="0"/>
      </c>
      <c r="F6" s="277" t="s">
        <v>530</v>
      </c>
      <c r="G6" s="272">
        <v>1</v>
      </c>
    </row>
    <row r="7" spans="1:7" ht="15">
      <c r="A7" s="278"/>
      <c r="B7" s="273" t="s">
        <v>625</v>
      </c>
      <c r="C7" s="253" t="s">
        <v>626</v>
      </c>
      <c r="D7" s="280" t="s">
        <v>627</v>
      </c>
      <c r="E7" s="281">
        <f t="shared" si="0"/>
      </c>
      <c r="F7" s="277" t="s">
        <v>628</v>
      </c>
      <c r="G7" s="272">
        <v>1</v>
      </c>
    </row>
    <row r="8" spans="1:7" ht="15">
      <c r="A8" s="278"/>
      <c r="B8" s="273" t="s">
        <v>629</v>
      </c>
      <c r="C8" s="253" t="s">
        <v>630</v>
      </c>
      <c r="D8" s="280" t="s">
        <v>631</v>
      </c>
      <c r="E8" s="281">
        <f t="shared" si="0"/>
      </c>
      <c r="F8" s="277" t="s">
        <v>632</v>
      </c>
      <c r="G8" s="272">
        <v>1</v>
      </c>
    </row>
    <row r="9" spans="1:7" ht="15">
      <c r="A9" s="278"/>
      <c r="B9" s="273" t="s">
        <v>633</v>
      </c>
      <c r="C9" s="253" t="s">
        <v>604</v>
      </c>
      <c r="D9" s="280" t="s">
        <v>634</v>
      </c>
      <c r="E9" s="281">
        <f t="shared" si="0"/>
      </c>
      <c r="F9" s="277" t="s">
        <v>635</v>
      </c>
      <c r="G9" s="272">
        <v>1</v>
      </c>
    </row>
    <row r="10" spans="1:7" ht="15">
      <c r="A10" s="278"/>
      <c r="B10" s="273" t="s">
        <v>636</v>
      </c>
      <c r="C10" s="253" t="s">
        <v>637</v>
      </c>
      <c r="D10" s="280" t="s">
        <v>638</v>
      </c>
      <c r="E10" s="281">
        <f t="shared" si="0"/>
      </c>
      <c r="F10" s="277" t="s">
        <v>639</v>
      </c>
      <c r="G10" s="272">
        <v>1</v>
      </c>
    </row>
    <row r="11" spans="1:6" ht="15">
      <c r="A11" s="278"/>
      <c r="B11" s="273" t="s">
        <v>640</v>
      </c>
      <c r="C11" s="253" t="s">
        <v>641</v>
      </c>
      <c r="D11" s="280" t="s">
        <v>642</v>
      </c>
      <c r="E11" s="281">
        <f t="shared" si="0"/>
      </c>
      <c r="F11" s="277" t="s">
        <v>643</v>
      </c>
    </row>
    <row r="12" spans="1:7" ht="15">
      <c r="A12" s="278"/>
      <c r="B12" s="273" t="s">
        <v>644</v>
      </c>
      <c r="C12" s="253" t="s">
        <v>605</v>
      </c>
      <c r="D12" s="280" t="s">
        <v>645</v>
      </c>
      <c r="E12" s="281">
        <f t="shared" si="0"/>
      </c>
      <c r="F12" s="277" t="s">
        <v>646</v>
      </c>
      <c r="G12" s="272">
        <v>1</v>
      </c>
    </row>
    <row r="13" spans="1:7" ht="15">
      <c r="A13" s="278"/>
      <c r="B13" s="273" t="s">
        <v>647</v>
      </c>
      <c r="C13" s="253" t="s">
        <v>648</v>
      </c>
      <c r="D13" s="280" t="s">
        <v>649</v>
      </c>
      <c r="E13" s="281">
        <f t="shared" si="0"/>
      </c>
      <c r="F13" s="277" t="s">
        <v>650</v>
      </c>
      <c r="G13" s="272">
        <v>1</v>
      </c>
    </row>
    <row r="14" spans="1:6" ht="15">
      <c r="A14" s="278"/>
      <c r="B14" s="273" t="s">
        <v>651</v>
      </c>
      <c r="C14" s="253" t="s">
        <v>652</v>
      </c>
      <c r="D14" s="280" t="s">
        <v>653</v>
      </c>
      <c r="E14" s="281">
        <f t="shared" si="0"/>
      </c>
      <c r="F14" s="277" t="s">
        <v>654</v>
      </c>
    </row>
    <row r="15" spans="1:7" ht="15">
      <c r="A15" s="278"/>
      <c r="B15" s="273" t="s">
        <v>655</v>
      </c>
      <c r="C15" s="253" t="s">
        <v>656</v>
      </c>
      <c r="D15" s="280" t="s">
        <v>657</v>
      </c>
      <c r="E15" s="281">
        <f t="shared" si="0"/>
      </c>
      <c r="F15" s="277" t="s">
        <v>658</v>
      </c>
      <c r="G15" s="272">
        <v>1</v>
      </c>
    </row>
    <row r="16" spans="1:7" ht="15">
      <c r="A16" s="278"/>
      <c r="B16" s="273" t="s">
        <v>659</v>
      </c>
      <c r="C16" s="253" t="s">
        <v>660</v>
      </c>
      <c r="D16" s="280" t="s">
        <v>636</v>
      </c>
      <c r="E16" s="281">
        <f t="shared" si="0"/>
      </c>
      <c r="F16" s="277" t="s">
        <v>661</v>
      </c>
      <c r="G16" s="272">
        <v>1</v>
      </c>
    </row>
    <row r="17" spans="1:7" ht="15">
      <c r="A17" s="278"/>
      <c r="B17" s="273" t="s">
        <v>662</v>
      </c>
      <c r="C17" s="253" t="s">
        <v>663</v>
      </c>
      <c r="D17" s="280" t="s">
        <v>664</v>
      </c>
      <c r="E17" s="281">
        <f t="shared" si="0"/>
      </c>
      <c r="F17" s="277" t="s">
        <v>665</v>
      </c>
      <c r="G17" s="272">
        <v>1</v>
      </c>
    </row>
    <row r="18" spans="1:7" ht="15">
      <c r="A18" s="278"/>
      <c r="B18" s="273" t="s">
        <v>666</v>
      </c>
      <c r="C18" s="253" t="s">
        <v>667</v>
      </c>
      <c r="D18" s="280" t="s">
        <v>668</v>
      </c>
      <c r="E18" s="281">
        <f t="shared" si="0"/>
      </c>
      <c r="F18" s="277" t="s">
        <v>669</v>
      </c>
      <c r="G18" s="272">
        <v>1</v>
      </c>
    </row>
    <row r="19" spans="1:7" ht="15">
      <c r="A19" s="278"/>
      <c r="B19" s="273" t="s">
        <v>670</v>
      </c>
      <c r="C19" s="253" t="s">
        <v>671</v>
      </c>
      <c r="D19" s="280" t="s">
        <v>672</v>
      </c>
      <c r="E19" s="281">
        <f t="shared" si="0"/>
      </c>
      <c r="F19" s="277" t="s">
        <v>673</v>
      </c>
      <c r="G19" s="272">
        <v>1</v>
      </c>
    </row>
    <row r="20" spans="1:7" ht="15">
      <c r="A20" s="278"/>
      <c r="B20" s="273" t="s">
        <v>674</v>
      </c>
      <c r="C20" s="253" t="s">
        <v>675</v>
      </c>
      <c r="D20" s="280" t="s">
        <v>676</v>
      </c>
      <c r="E20" s="281">
        <f t="shared" si="0"/>
      </c>
      <c r="F20" s="277" t="s">
        <v>677</v>
      </c>
      <c r="G20" s="272">
        <v>1</v>
      </c>
    </row>
    <row r="21" spans="1:7" ht="15">
      <c r="A21" s="278"/>
      <c r="B21" s="273" t="s">
        <v>678</v>
      </c>
      <c r="C21" s="253" t="s">
        <v>679</v>
      </c>
      <c r="D21" s="280" t="s">
        <v>680</v>
      </c>
      <c r="E21" s="281">
        <f t="shared" si="0"/>
      </c>
      <c r="F21" s="277" t="s">
        <v>681</v>
      </c>
      <c r="G21" s="272">
        <v>1</v>
      </c>
    </row>
    <row r="22" spans="1:7" ht="15">
      <c r="A22" s="278"/>
      <c r="B22" s="273" t="s">
        <v>682</v>
      </c>
      <c r="C22" s="253" t="s">
        <v>683</v>
      </c>
      <c r="D22" s="280" t="s">
        <v>684</v>
      </c>
      <c r="E22" s="281">
        <f t="shared" si="0"/>
      </c>
      <c r="F22" s="277" t="s">
        <v>685</v>
      </c>
      <c r="G22" s="272">
        <v>1</v>
      </c>
    </row>
    <row r="23" spans="1:7" ht="15">
      <c r="A23" s="278"/>
      <c r="B23" s="273" t="s">
        <v>686</v>
      </c>
      <c r="C23" s="253" t="s">
        <v>687</v>
      </c>
      <c r="D23" s="280" t="s">
        <v>688</v>
      </c>
      <c r="E23" s="281">
        <f t="shared" si="0"/>
      </c>
      <c r="F23" s="277" t="s">
        <v>689</v>
      </c>
      <c r="G23" s="272">
        <v>1</v>
      </c>
    </row>
    <row r="24" spans="1:7" ht="15">
      <c r="A24" s="278"/>
      <c r="B24" s="273" t="s">
        <v>690</v>
      </c>
      <c r="C24" s="253" t="s">
        <v>691</v>
      </c>
      <c r="D24" s="280" t="s">
        <v>692</v>
      </c>
      <c r="E24" s="281">
        <f t="shared" si="0"/>
      </c>
      <c r="F24" s="277" t="s">
        <v>693</v>
      </c>
      <c r="G24" s="272">
        <v>1</v>
      </c>
    </row>
    <row r="25" spans="1:6" ht="15">
      <c r="A25" s="278"/>
      <c r="B25" s="273" t="s">
        <v>694</v>
      </c>
      <c r="C25" s="253" t="s">
        <v>695</v>
      </c>
      <c r="D25" s="280" t="s">
        <v>696</v>
      </c>
      <c r="E25" s="281">
        <f t="shared" si="0"/>
      </c>
      <c r="F25" s="277" t="s">
        <v>697</v>
      </c>
    </row>
    <row r="26" spans="1:7" ht="15">
      <c r="A26" s="278"/>
      <c r="B26" s="273" t="s">
        <v>698</v>
      </c>
      <c r="C26" s="253" t="s">
        <v>699</v>
      </c>
      <c r="D26" s="280" t="s">
        <v>700</v>
      </c>
      <c r="E26" s="281">
        <f t="shared" si="0"/>
      </c>
      <c r="F26" s="277" t="s">
        <v>701</v>
      </c>
      <c r="G26" s="272">
        <v>1</v>
      </c>
    </row>
    <row r="27" spans="1:7" ht="15">
      <c r="A27" s="278"/>
      <c r="B27" s="273" t="s">
        <v>702</v>
      </c>
      <c r="C27" s="253" t="s">
        <v>703</v>
      </c>
      <c r="D27" s="280" t="s">
        <v>704</v>
      </c>
      <c r="E27" s="281">
        <f t="shared" si="0"/>
      </c>
      <c r="F27" s="277" t="s">
        <v>705</v>
      </c>
      <c r="G27" s="272">
        <v>1</v>
      </c>
    </row>
    <row r="28" spans="1:7" ht="15">
      <c r="A28" s="278"/>
      <c r="B28" s="273" t="s">
        <v>706</v>
      </c>
      <c r="C28" s="253" t="s">
        <v>707</v>
      </c>
      <c r="D28" s="280" t="s">
        <v>708</v>
      </c>
      <c r="E28" s="281">
        <f t="shared" si="0"/>
      </c>
      <c r="F28" s="277" t="s">
        <v>709</v>
      </c>
      <c r="G28" s="272">
        <v>1</v>
      </c>
    </row>
    <row r="29" spans="1:7" ht="15">
      <c r="A29" s="278"/>
      <c r="B29" s="273" t="s">
        <v>710</v>
      </c>
      <c r="C29" s="253" t="s">
        <v>711</v>
      </c>
      <c r="D29" s="280" t="s">
        <v>712</v>
      </c>
      <c r="E29" s="281">
        <f t="shared" si="0"/>
      </c>
      <c r="F29" s="277" t="s">
        <v>713</v>
      </c>
      <c r="G29" s="272">
        <v>1</v>
      </c>
    </row>
    <row r="30" spans="1:7" ht="15">
      <c r="A30" s="278"/>
      <c r="B30" s="273" t="s">
        <v>714</v>
      </c>
      <c r="C30" s="253" t="s">
        <v>715</v>
      </c>
      <c r="D30" s="280" t="s">
        <v>716</v>
      </c>
      <c r="E30" s="281">
        <f t="shared" si="0"/>
      </c>
      <c r="F30" s="277" t="s">
        <v>717</v>
      </c>
      <c r="G30" s="272">
        <v>1</v>
      </c>
    </row>
    <row r="31" spans="1:7" ht="15">
      <c r="A31" s="278"/>
      <c r="B31" s="273" t="s">
        <v>718</v>
      </c>
      <c r="C31" s="253" t="s">
        <v>719</v>
      </c>
      <c r="D31" s="280" t="s">
        <v>720</v>
      </c>
      <c r="E31" s="281">
        <f t="shared" si="0"/>
      </c>
      <c r="F31" s="277" t="s">
        <v>721</v>
      </c>
      <c r="G31" s="272">
        <v>1</v>
      </c>
    </row>
    <row r="32" spans="1:6" ht="15">
      <c r="A32" s="278"/>
      <c r="B32" s="273" t="s">
        <v>722</v>
      </c>
      <c r="C32" s="253" t="s">
        <v>723</v>
      </c>
      <c r="D32" s="280" t="s">
        <v>724</v>
      </c>
      <c r="E32" s="281">
        <f t="shared" si="0"/>
      </c>
      <c r="F32" s="277" t="s">
        <v>725</v>
      </c>
    </row>
    <row r="33" spans="1:7" ht="15">
      <c r="A33" s="278"/>
      <c r="B33" s="273" t="s">
        <v>726</v>
      </c>
      <c r="C33" s="253" t="s">
        <v>727</v>
      </c>
      <c r="D33" s="280" t="s">
        <v>728</v>
      </c>
      <c r="E33" s="281">
        <f t="shared" si="0"/>
      </c>
      <c r="F33" s="277" t="s">
        <v>729</v>
      </c>
      <c r="G33" s="272">
        <v>1</v>
      </c>
    </row>
    <row r="34" spans="1:7" ht="15">
      <c r="A34" s="278"/>
      <c r="B34" s="273" t="s">
        <v>730</v>
      </c>
      <c r="C34" s="253" t="s">
        <v>731</v>
      </c>
      <c r="D34" s="280" t="s">
        <v>732</v>
      </c>
      <c r="E34" s="281">
        <f t="shared" si="0"/>
      </c>
      <c r="F34" s="277" t="s">
        <v>733</v>
      </c>
      <c r="G34" s="272">
        <v>1</v>
      </c>
    </row>
    <row r="35" spans="1:7" ht="15">
      <c r="A35" s="278"/>
      <c r="B35" s="273" t="s">
        <v>734</v>
      </c>
      <c r="C35" s="253" t="s">
        <v>735</v>
      </c>
      <c r="D35" s="280" t="s">
        <v>736</v>
      </c>
      <c r="E35" s="281">
        <f t="shared" si="0"/>
      </c>
      <c r="F35" s="277" t="s">
        <v>737</v>
      </c>
      <c r="G35" s="272">
        <v>1</v>
      </c>
    </row>
    <row r="36" spans="1:7" ht="15">
      <c r="A36" s="278"/>
      <c r="B36" s="273" t="s">
        <v>738</v>
      </c>
      <c r="C36" s="253" t="s">
        <v>739</v>
      </c>
      <c r="D36" s="280" t="s">
        <v>740</v>
      </c>
      <c r="E36" s="281">
        <f aca="true" t="shared" si="1" ref="E36:E67">IF(A36=A35+1,F36,"")</f>
      </c>
      <c r="F36" s="277" t="s">
        <v>741</v>
      </c>
      <c r="G36" s="272">
        <v>1</v>
      </c>
    </row>
    <row r="37" spans="1:7" ht="15">
      <c r="A37" s="278"/>
      <c r="B37" s="273" t="s">
        <v>742</v>
      </c>
      <c r="C37" s="253" t="s">
        <v>743</v>
      </c>
      <c r="D37" s="280" t="s">
        <v>744</v>
      </c>
      <c r="E37" s="281">
        <f t="shared" si="1"/>
      </c>
      <c r="F37" s="277" t="s">
        <v>745</v>
      </c>
      <c r="G37" s="272">
        <v>1</v>
      </c>
    </row>
    <row r="38" spans="1:7" ht="15">
      <c r="A38" s="278"/>
      <c r="B38" s="273" t="s">
        <v>746</v>
      </c>
      <c r="C38" s="253" t="s">
        <v>747</v>
      </c>
      <c r="D38" s="280" t="s">
        <v>748</v>
      </c>
      <c r="E38" s="281">
        <f t="shared" si="1"/>
      </c>
      <c r="F38" s="277" t="s">
        <v>749</v>
      </c>
      <c r="G38" s="272">
        <v>1</v>
      </c>
    </row>
    <row r="39" spans="1:7" ht="15">
      <c r="A39" s="278"/>
      <c r="B39" s="273" t="s">
        <v>750</v>
      </c>
      <c r="C39" s="253" t="s">
        <v>751</v>
      </c>
      <c r="D39" s="280" t="s">
        <v>752</v>
      </c>
      <c r="E39" s="281">
        <f t="shared" si="1"/>
      </c>
      <c r="F39" s="277" t="s">
        <v>753</v>
      </c>
      <c r="G39" s="272">
        <v>1</v>
      </c>
    </row>
    <row r="40" spans="1:7" ht="15">
      <c r="A40" s="278"/>
      <c r="B40" s="273" t="s">
        <v>754</v>
      </c>
      <c r="C40" s="253" t="s">
        <v>755</v>
      </c>
      <c r="D40" s="280" t="s">
        <v>756</v>
      </c>
      <c r="E40" s="281">
        <f t="shared" si="1"/>
      </c>
      <c r="F40" s="277" t="s">
        <v>757</v>
      </c>
      <c r="G40" s="272">
        <v>1</v>
      </c>
    </row>
    <row r="41" spans="1:7" ht="15">
      <c r="A41" s="278"/>
      <c r="B41" s="273" t="s">
        <v>758</v>
      </c>
      <c r="C41" s="253" t="s">
        <v>759</v>
      </c>
      <c r="D41" s="280" t="s">
        <v>760</v>
      </c>
      <c r="E41" s="281">
        <f t="shared" si="1"/>
      </c>
      <c r="F41" s="277" t="s">
        <v>761</v>
      </c>
      <c r="G41" s="272">
        <v>1</v>
      </c>
    </row>
    <row r="42" spans="1:7" ht="15">
      <c r="A42" s="278"/>
      <c r="B42" s="273" t="s">
        <v>762</v>
      </c>
      <c r="C42" s="253" t="s">
        <v>763</v>
      </c>
      <c r="D42" s="280" t="s">
        <v>764</v>
      </c>
      <c r="E42" s="281">
        <f t="shared" si="1"/>
      </c>
      <c r="F42" s="277" t="s">
        <v>765</v>
      </c>
      <c r="G42" s="272">
        <v>1</v>
      </c>
    </row>
    <row r="43" spans="1:7" ht="15">
      <c r="A43" s="278"/>
      <c r="B43" s="273" t="s">
        <v>766</v>
      </c>
      <c r="C43" s="253" t="s">
        <v>767</v>
      </c>
      <c r="D43" s="280" t="s">
        <v>768</v>
      </c>
      <c r="E43" s="281">
        <f t="shared" si="1"/>
      </c>
      <c r="F43" s="277" t="s">
        <v>769</v>
      </c>
      <c r="G43" s="272">
        <v>1</v>
      </c>
    </row>
    <row r="44" spans="1:7" ht="15">
      <c r="A44" s="278"/>
      <c r="B44" s="273" t="s">
        <v>770</v>
      </c>
      <c r="C44" s="253" t="s">
        <v>771</v>
      </c>
      <c r="D44" s="280" t="s">
        <v>772</v>
      </c>
      <c r="E44" s="281">
        <f t="shared" si="1"/>
      </c>
      <c r="F44" s="277" t="s">
        <v>773</v>
      </c>
      <c r="G44" s="272">
        <v>1</v>
      </c>
    </row>
    <row r="45" spans="1:6" ht="15">
      <c r="A45" s="278"/>
      <c r="B45" s="273" t="s">
        <v>774</v>
      </c>
      <c r="C45" s="253" t="s">
        <v>775</v>
      </c>
      <c r="D45" s="280" t="s">
        <v>776</v>
      </c>
      <c r="E45" s="281">
        <f t="shared" si="1"/>
      </c>
      <c r="F45" s="277" t="s">
        <v>777</v>
      </c>
    </row>
    <row r="46" spans="1:6" ht="15">
      <c r="A46" s="278"/>
      <c r="B46" s="273" t="s">
        <v>778</v>
      </c>
      <c r="C46" s="253" t="s">
        <v>779</v>
      </c>
      <c r="D46" s="280" t="s">
        <v>780</v>
      </c>
      <c r="E46" s="281">
        <f t="shared" si="1"/>
      </c>
      <c r="F46" s="277" t="s">
        <v>516</v>
      </c>
    </row>
    <row r="47" spans="1:6" ht="15">
      <c r="A47" s="278"/>
      <c r="B47" s="273" t="s">
        <v>781</v>
      </c>
      <c r="C47" s="253" t="s">
        <v>782</v>
      </c>
      <c r="D47" s="280" t="s">
        <v>783</v>
      </c>
      <c r="E47" s="281">
        <f t="shared" si="1"/>
      </c>
      <c r="F47" s="277" t="s">
        <v>784</v>
      </c>
    </row>
    <row r="48" spans="1:7" ht="15">
      <c r="A48" s="278"/>
      <c r="B48" s="273" t="s">
        <v>785</v>
      </c>
      <c r="C48" s="253" t="s">
        <v>786</v>
      </c>
      <c r="D48" s="280" t="s">
        <v>787</v>
      </c>
      <c r="E48" s="281">
        <f t="shared" si="1"/>
      </c>
      <c r="F48" s="277" t="s">
        <v>788</v>
      </c>
      <c r="G48" s="272">
        <v>1</v>
      </c>
    </row>
    <row r="49" spans="1:6" ht="15">
      <c r="A49" s="278"/>
      <c r="B49" s="273" t="s">
        <v>789</v>
      </c>
      <c r="C49" s="253" t="s">
        <v>790</v>
      </c>
      <c r="D49" s="280" t="s">
        <v>791</v>
      </c>
      <c r="E49" s="281">
        <f t="shared" si="1"/>
      </c>
      <c r="F49" s="277" t="s">
        <v>792</v>
      </c>
    </row>
    <row r="50" spans="1:7" ht="15">
      <c r="A50" s="278"/>
      <c r="B50" s="273" t="s">
        <v>793</v>
      </c>
      <c r="C50" s="253" t="s">
        <v>794</v>
      </c>
      <c r="D50" s="280" t="s">
        <v>678</v>
      </c>
      <c r="E50" s="281">
        <f t="shared" si="1"/>
      </c>
      <c r="F50" s="277" t="s">
        <v>795</v>
      </c>
      <c r="G50" s="272">
        <v>1</v>
      </c>
    </row>
    <row r="51" spans="1:7" ht="15">
      <c r="A51" s="278"/>
      <c r="B51" s="273" t="s">
        <v>796</v>
      </c>
      <c r="C51" s="253" t="s">
        <v>797</v>
      </c>
      <c r="D51" s="280" t="s">
        <v>798</v>
      </c>
      <c r="E51" s="281">
        <f t="shared" si="1"/>
      </c>
      <c r="F51" s="277" t="s">
        <v>799</v>
      </c>
      <c r="G51" s="272">
        <v>1</v>
      </c>
    </row>
    <row r="52" spans="1:7" ht="15">
      <c r="A52" s="278"/>
      <c r="B52" s="273" t="s">
        <v>800</v>
      </c>
      <c r="C52" s="253" t="s">
        <v>801</v>
      </c>
      <c r="D52" s="280" t="s">
        <v>802</v>
      </c>
      <c r="E52" s="281">
        <f t="shared" si="1"/>
      </c>
      <c r="F52" s="277" t="s">
        <v>803</v>
      </c>
      <c r="G52" s="272">
        <v>1</v>
      </c>
    </row>
    <row r="53" spans="1:7" ht="15">
      <c r="A53" s="278"/>
      <c r="B53" s="273" t="s">
        <v>804</v>
      </c>
      <c r="C53" s="253" t="s">
        <v>805</v>
      </c>
      <c r="D53" s="280" t="s">
        <v>806</v>
      </c>
      <c r="E53" s="281">
        <f t="shared" si="1"/>
      </c>
      <c r="F53" s="277" t="s">
        <v>807</v>
      </c>
      <c r="G53" s="272">
        <v>1</v>
      </c>
    </row>
    <row r="54" spans="1:6" ht="15">
      <c r="A54" s="278"/>
      <c r="B54" s="273" t="s">
        <v>808</v>
      </c>
      <c r="C54" s="253" t="s">
        <v>809</v>
      </c>
      <c r="D54" s="280" t="s">
        <v>810</v>
      </c>
      <c r="E54" s="281">
        <f t="shared" si="1"/>
      </c>
      <c r="F54" s="277" t="s">
        <v>811</v>
      </c>
    </row>
    <row r="55" spans="1:7" ht="15">
      <c r="A55" s="278"/>
      <c r="B55" s="273" t="s">
        <v>812</v>
      </c>
      <c r="C55" s="253" t="s">
        <v>813</v>
      </c>
      <c r="D55" s="280" t="s">
        <v>686</v>
      </c>
      <c r="E55" s="281">
        <f t="shared" si="1"/>
      </c>
      <c r="F55" s="277" t="s">
        <v>814</v>
      </c>
      <c r="G55" s="272">
        <v>1</v>
      </c>
    </row>
    <row r="56" spans="1:7" ht="15">
      <c r="A56" s="278"/>
      <c r="B56" s="273" t="s">
        <v>815</v>
      </c>
      <c r="C56" s="253" t="s">
        <v>816</v>
      </c>
      <c r="D56" s="280" t="s">
        <v>817</v>
      </c>
      <c r="E56" s="281">
        <f t="shared" si="1"/>
      </c>
      <c r="F56" s="277" t="s">
        <v>818</v>
      </c>
      <c r="G56" s="272">
        <v>1</v>
      </c>
    </row>
    <row r="57" spans="1:6" ht="15">
      <c r="A57" s="278"/>
      <c r="B57" s="273" t="s">
        <v>819</v>
      </c>
      <c r="C57" s="253" t="s">
        <v>820</v>
      </c>
      <c r="D57" s="280" t="s">
        <v>821</v>
      </c>
      <c r="E57" s="281">
        <f t="shared" si="1"/>
      </c>
      <c r="F57" s="277" t="s">
        <v>822</v>
      </c>
    </row>
    <row r="58" spans="1:7" ht="15">
      <c r="A58" s="278"/>
      <c r="B58" s="273" t="s">
        <v>823</v>
      </c>
      <c r="C58" s="253" t="s">
        <v>824</v>
      </c>
      <c r="D58" s="280" t="s">
        <v>825</v>
      </c>
      <c r="E58" s="281">
        <f t="shared" si="1"/>
      </c>
      <c r="F58" s="277" t="s">
        <v>826</v>
      </c>
      <c r="G58" s="272">
        <v>1</v>
      </c>
    </row>
    <row r="59" spans="1:7" ht="15">
      <c r="A59" s="278"/>
      <c r="B59" s="273" t="s">
        <v>827</v>
      </c>
      <c r="C59" s="253" t="s">
        <v>828</v>
      </c>
      <c r="D59" s="280" t="s">
        <v>829</v>
      </c>
      <c r="E59" s="281">
        <f t="shared" si="1"/>
      </c>
      <c r="F59" s="277" t="s">
        <v>830</v>
      </c>
      <c r="G59" s="272">
        <v>1</v>
      </c>
    </row>
    <row r="60" spans="1:7" ht="15">
      <c r="A60" s="278"/>
      <c r="B60" s="273" t="s">
        <v>831</v>
      </c>
      <c r="C60" s="253" t="s">
        <v>832</v>
      </c>
      <c r="D60" s="280" t="s">
        <v>833</v>
      </c>
      <c r="E60" s="281">
        <f t="shared" si="1"/>
      </c>
      <c r="F60" s="277" t="s">
        <v>834</v>
      </c>
      <c r="G60" s="272">
        <v>1</v>
      </c>
    </row>
    <row r="61" spans="1:7" ht="15">
      <c r="A61" s="278"/>
      <c r="B61" s="273" t="s">
        <v>835</v>
      </c>
      <c r="C61" s="253" t="s">
        <v>836</v>
      </c>
      <c r="D61" s="280" t="s">
        <v>837</v>
      </c>
      <c r="E61" s="281">
        <f t="shared" si="1"/>
      </c>
      <c r="F61" s="277" t="s">
        <v>838</v>
      </c>
      <c r="G61" s="272">
        <v>1</v>
      </c>
    </row>
    <row r="62" spans="1:7" ht="15">
      <c r="A62" s="278"/>
      <c r="B62" s="273" t="s">
        <v>839</v>
      </c>
      <c r="C62" s="253" t="s">
        <v>840</v>
      </c>
      <c r="D62" s="280" t="s">
        <v>841</v>
      </c>
      <c r="E62" s="281">
        <f t="shared" si="1"/>
      </c>
      <c r="F62" s="277" t="s">
        <v>842</v>
      </c>
      <c r="G62" s="272">
        <v>1</v>
      </c>
    </row>
    <row r="63" spans="1:7" ht="15">
      <c r="A63" s="278"/>
      <c r="B63" s="273" t="s">
        <v>843</v>
      </c>
      <c r="C63" s="253" t="s">
        <v>844</v>
      </c>
      <c r="D63" s="280" t="s">
        <v>845</v>
      </c>
      <c r="E63" s="281">
        <f t="shared" si="1"/>
      </c>
      <c r="F63" s="277" t="s">
        <v>846</v>
      </c>
      <c r="G63" s="272">
        <v>1</v>
      </c>
    </row>
    <row r="64" spans="1:7" ht="15.75" thickBot="1">
      <c r="A64" s="278"/>
      <c r="B64" s="282" t="s">
        <v>847</v>
      </c>
      <c r="C64" s="253" t="s">
        <v>848</v>
      </c>
      <c r="D64" s="280" t="s">
        <v>849</v>
      </c>
      <c r="E64" s="283">
        <f t="shared" si="1"/>
      </c>
      <c r="F64" s="277" t="s">
        <v>850</v>
      </c>
      <c r="G64" s="272">
        <v>1</v>
      </c>
    </row>
    <row r="65" spans="1:5" ht="15">
      <c r="A65" s="278"/>
      <c r="B65" s="284"/>
      <c r="C65" s="253"/>
      <c r="D65" s="285"/>
      <c r="E65" s="286"/>
    </row>
    <row r="66" spans="1:12" s="62" customFormat="1" ht="12.75">
      <c r="A66" s="287"/>
      <c r="B66" s="288" t="s">
        <v>606</v>
      </c>
      <c r="C66" s="257"/>
      <c r="D66" s="258"/>
      <c r="E66" s="289" t="s">
        <v>851</v>
      </c>
      <c r="F66" s="260"/>
      <c r="G66" s="259"/>
      <c r="H66" s="259"/>
      <c r="I66" s="259"/>
      <c r="J66" s="259"/>
      <c r="K66" s="259"/>
      <c r="L66" s="263"/>
    </row>
  </sheetData>
  <sheetProtection autoFilter="0"/>
  <autoFilter ref="A1:G66"/>
  <hyperlinks>
    <hyperlink ref="B66:C66" location="Оглавл.!A1" display="Вернуться к оглавлению"/>
    <hyperlink ref="E66" location="ЧередМестГлаг!A1" display="К следующей части"/>
  </hyperlinks>
  <printOptions/>
  <pageMargins left="0.7874015748031497" right="0.7874015748031497" top="0.1968503937007874" bottom="0.1968503937007874" header="0.11811023622047245" footer="0.11811023622047245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="145" zoomScaleNormal="145" workbookViewId="0" topLeftCell="A1">
      <pane ySplit="1" topLeftCell="BM2" activePane="bottomLeft" state="frozen"/>
      <selection pane="topLeft" activeCell="K16" sqref="K16"/>
      <selection pane="bottomLeft" activeCell="K16" sqref="K16"/>
    </sheetView>
  </sheetViews>
  <sheetFormatPr defaultColWidth="9.125" defaultRowHeight="12.75" zeroHeight="1"/>
  <cols>
    <col min="1" max="1" width="3.00390625" style="13" customWidth="1"/>
    <col min="2" max="2" width="8.75390625" style="0" customWidth="1"/>
    <col min="4" max="4" width="7.25390625" style="0" customWidth="1"/>
    <col min="5" max="5" width="16.875" style="0" customWidth="1"/>
    <col min="6" max="6" width="13.125" style="0" customWidth="1"/>
    <col min="7" max="7" width="19.625" style="0" customWidth="1"/>
    <col min="8" max="8" width="3.875" style="293" customWidth="1"/>
    <col min="9" max="9" width="12.75390625" style="0" customWidth="1"/>
    <col min="10" max="10" width="14.625" style="0" customWidth="1"/>
    <col min="11" max="11" width="3.875" style="0" customWidth="1"/>
    <col min="12" max="12" width="10.375" style="0" customWidth="1"/>
    <col min="13" max="13" width="13.625" style="0" customWidth="1"/>
    <col min="14" max="14" width="3.875" style="0" customWidth="1"/>
    <col min="15" max="15" width="7.375" style="0" customWidth="1"/>
    <col min="16" max="16" width="23.125" style="0" customWidth="1"/>
    <col min="17" max="17" width="22.25390625" style="0" customWidth="1"/>
    <col min="21" max="16384" width="0" style="0" hidden="1" customWidth="1"/>
  </cols>
  <sheetData>
    <row r="1" ht="15" customHeight="1">
      <c r="A1" s="292"/>
    </row>
    <row r="2" ht="11.25" customHeight="1">
      <c r="A2" s="292"/>
    </row>
    <row r="3" spans="1:11" s="298" customFormat="1" ht="17.25" customHeight="1">
      <c r="A3" s="294" t="s">
        <v>852</v>
      </c>
      <c r="B3" s="295"/>
      <c r="C3" s="295"/>
      <c r="D3" s="295"/>
      <c r="E3" s="295"/>
      <c r="F3" s="296"/>
      <c r="G3" s="297"/>
      <c r="H3" s="296"/>
      <c r="I3" s="296"/>
      <c r="J3" s="296"/>
      <c r="K3" s="296"/>
    </row>
    <row r="4" spans="1:7" s="298" customFormat="1" ht="17.25" customHeight="1">
      <c r="A4" s="299" t="s">
        <v>852</v>
      </c>
      <c r="B4" s="300" t="s">
        <v>853</v>
      </c>
      <c r="C4" s="301"/>
      <c r="D4" s="302" t="s">
        <v>854</v>
      </c>
      <c r="E4" s="302"/>
      <c r="F4" s="303" t="s">
        <v>855</v>
      </c>
      <c r="G4" s="304" t="s">
        <v>856</v>
      </c>
    </row>
    <row r="5" spans="1:8" s="298" customFormat="1" ht="17.25" customHeight="1">
      <c r="A5" s="299" t="s">
        <v>852</v>
      </c>
      <c r="B5" s="305" t="s">
        <v>857</v>
      </c>
      <c r="C5" s="306"/>
      <c r="D5" s="302" t="s">
        <v>858</v>
      </c>
      <c r="E5" s="302"/>
      <c r="F5" s="303" t="s">
        <v>859</v>
      </c>
      <c r="H5" s="304" t="s">
        <v>860</v>
      </c>
    </row>
    <row r="6" spans="1:7" s="298" customFormat="1" ht="17.25" customHeight="1">
      <c r="A6" s="299" t="s">
        <v>852</v>
      </c>
      <c r="B6" s="305" t="s">
        <v>1352</v>
      </c>
      <c r="C6" s="306"/>
      <c r="D6" s="302" t="s">
        <v>861</v>
      </c>
      <c r="E6" s="302"/>
      <c r="F6" s="303" t="s">
        <v>862</v>
      </c>
      <c r="G6" s="303"/>
    </row>
    <row r="7" spans="1:7" s="298" customFormat="1" ht="17.25" customHeight="1">
      <c r="A7" s="299" t="s">
        <v>852</v>
      </c>
      <c r="B7" s="305" t="s">
        <v>1353</v>
      </c>
      <c r="C7" s="306"/>
      <c r="D7" s="302" t="s">
        <v>863</v>
      </c>
      <c r="E7" s="302"/>
      <c r="F7" s="303" t="s">
        <v>864</v>
      </c>
      <c r="G7" s="303"/>
    </row>
    <row r="8" spans="1:7" s="298" customFormat="1" ht="17.25" customHeight="1">
      <c r="A8" s="299" t="s">
        <v>852</v>
      </c>
      <c r="B8" s="305" t="s">
        <v>1354</v>
      </c>
      <c r="C8" s="306"/>
      <c r="D8" s="302" t="s">
        <v>865</v>
      </c>
      <c r="E8" s="302"/>
      <c r="F8" s="235" t="s">
        <v>866</v>
      </c>
      <c r="G8" s="303"/>
    </row>
    <row r="9" spans="1:8" s="298" customFormat="1" ht="17.25" customHeight="1">
      <c r="A9" s="299" t="s">
        <v>852</v>
      </c>
      <c r="B9" s="307" t="s">
        <v>1355</v>
      </c>
      <c r="C9" s="308"/>
      <c r="D9" s="302" t="s">
        <v>867</v>
      </c>
      <c r="E9" s="302"/>
      <c r="F9" s="303" t="s">
        <v>868</v>
      </c>
      <c r="H9" s="304" t="s">
        <v>869</v>
      </c>
    </row>
    <row r="10" spans="1:8" s="298" customFormat="1" ht="17.25" customHeight="1">
      <c r="A10" s="299"/>
      <c r="B10" s="309"/>
      <c r="H10" s="293"/>
    </row>
    <row r="11" spans="1:7" s="298" customFormat="1" ht="17.25" customHeight="1">
      <c r="A11" s="294" t="s">
        <v>870</v>
      </c>
      <c r="B11" s="310"/>
      <c r="C11" s="310"/>
      <c r="D11" s="310"/>
      <c r="E11" s="310"/>
      <c r="G11" s="293"/>
    </row>
    <row r="12" spans="1:9" s="315" customFormat="1" ht="17.25" customHeight="1">
      <c r="A12" s="299" t="s">
        <v>870</v>
      </c>
      <c r="B12" s="311" t="s">
        <v>1356</v>
      </c>
      <c r="C12" s="312"/>
      <c r="D12" s="312"/>
      <c r="E12" s="312"/>
      <c r="F12" s="312"/>
      <c r="G12" s="312"/>
      <c r="H12" s="313"/>
      <c r="I12" s="314"/>
    </row>
    <row r="13" spans="1:9" s="315" customFormat="1" ht="17.25" customHeight="1">
      <c r="A13" s="299" t="s">
        <v>870</v>
      </c>
      <c r="B13" s="302" t="s">
        <v>871</v>
      </c>
      <c r="C13" s="302"/>
      <c r="D13" s="302" t="s">
        <v>872</v>
      </c>
      <c r="E13" s="302"/>
      <c r="F13" s="302" t="s">
        <v>873</v>
      </c>
      <c r="G13" s="302"/>
      <c r="H13" s="303"/>
      <c r="I13" s="302"/>
    </row>
    <row r="14" spans="1:9" s="315" customFormat="1" ht="17.25" customHeight="1">
      <c r="A14" s="299" t="s">
        <v>870</v>
      </c>
      <c r="B14" s="302" t="s">
        <v>874</v>
      </c>
      <c r="C14" s="302"/>
      <c r="D14" s="302" t="s">
        <v>875</v>
      </c>
      <c r="E14" s="302"/>
      <c r="F14" s="302" t="s">
        <v>876</v>
      </c>
      <c r="G14" s="302"/>
      <c r="H14" s="304" t="s">
        <v>877</v>
      </c>
      <c r="I14" s="302"/>
    </row>
    <row r="15" spans="1:8" s="298" customFormat="1" ht="17.25" customHeight="1">
      <c r="A15" s="299" t="s">
        <v>870</v>
      </c>
      <c r="B15" s="300" t="s">
        <v>878</v>
      </c>
      <c r="C15" s="301"/>
      <c r="D15" s="316" t="s">
        <v>879</v>
      </c>
      <c r="E15" s="317"/>
      <c r="F15" s="317"/>
      <c r="G15" s="317"/>
      <c r="H15" s="293"/>
    </row>
    <row r="16" spans="1:8" s="298" customFormat="1" ht="17.25" customHeight="1">
      <c r="A16" s="299" t="s">
        <v>870</v>
      </c>
      <c r="B16" s="305" t="s">
        <v>880</v>
      </c>
      <c r="C16" s="306"/>
      <c r="D16" s="316" t="s">
        <v>881</v>
      </c>
      <c r="E16" s="317"/>
      <c r="F16" s="317"/>
      <c r="G16" s="317"/>
      <c r="H16" s="293"/>
    </row>
    <row r="17" spans="1:8" s="298" customFormat="1" ht="17.25" customHeight="1">
      <c r="A17" s="299" t="s">
        <v>870</v>
      </c>
      <c r="B17" s="305" t="s">
        <v>1357</v>
      </c>
      <c r="C17" s="306"/>
      <c r="D17" s="316" t="s">
        <v>882</v>
      </c>
      <c r="E17" s="317"/>
      <c r="F17" s="317"/>
      <c r="G17" s="317"/>
      <c r="H17" s="293"/>
    </row>
    <row r="18" spans="1:8" s="298" customFormat="1" ht="17.25" customHeight="1">
      <c r="A18" s="299" t="s">
        <v>870</v>
      </c>
      <c r="B18" s="305" t="s">
        <v>883</v>
      </c>
      <c r="C18" s="306"/>
      <c r="D18" s="316" t="s">
        <v>884</v>
      </c>
      <c r="E18" s="317"/>
      <c r="F18" s="317"/>
      <c r="G18" s="317"/>
      <c r="H18" s="293"/>
    </row>
    <row r="19" spans="1:8" s="298" customFormat="1" ht="17.25" customHeight="1">
      <c r="A19" s="299" t="s">
        <v>870</v>
      </c>
      <c r="B19" s="305" t="s">
        <v>1358</v>
      </c>
      <c r="C19" s="306"/>
      <c r="D19" s="316" t="s">
        <v>885</v>
      </c>
      <c r="E19" s="317"/>
      <c r="F19" s="317"/>
      <c r="G19" s="317"/>
      <c r="H19" s="293"/>
    </row>
    <row r="20" spans="1:8" s="298" customFormat="1" ht="17.25" customHeight="1">
      <c r="A20" s="299" t="s">
        <v>870</v>
      </c>
      <c r="B20" s="305" t="s">
        <v>886</v>
      </c>
      <c r="C20" s="306"/>
      <c r="D20" s="316" t="s">
        <v>887</v>
      </c>
      <c r="E20" s="317"/>
      <c r="F20" s="317" t="s">
        <v>888</v>
      </c>
      <c r="G20" s="317"/>
      <c r="H20" s="293"/>
    </row>
    <row r="21" spans="1:8" s="298" customFormat="1" ht="17.25" customHeight="1">
      <c r="A21" s="299" t="s">
        <v>870</v>
      </c>
      <c r="B21" s="305" t="s">
        <v>889</v>
      </c>
      <c r="C21" s="306"/>
      <c r="D21" s="316" t="s">
        <v>890</v>
      </c>
      <c r="E21" s="317"/>
      <c r="F21" s="317"/>
      <c r="G21" s="317"/>
      <c r="H21" s="293"/>
    </row>
    <row r="22" spans="1:8" s="298" customFormat="1" ht="17.25" customHeight="1">
      <c r="A22" s="299" t="s">
        <v>870</v>
      </c>
      <c r="B22" s="307" t="s">
        <v>891</v>
      </c>
      <c r="C22" s="308"/>
      <c r="D22" s="316" t="s">
        <v>892</v>
      </c>
      <c r="E22" s="317"/>
      <c r="F22" s="302" t="s">
        <v>893</v>
      </c>
      <c r="G22" s="317"/>
      <c r="H22" s="293"/>
    </row>
    <row r="23" ht="15.75" thickBot="1">
      <c r="A23" s="299"/>
    </row>
    <row r="24" spans="1:17" ht="20.25" customHeight="1" thickBot="1">
      <c r="A24" s="318" t="s">
        <v>34</v>
      </c>
      <c r="B24" s="319" t="s">
        <v>894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1"/>
      <c r="O24" s="322" t="s">
        <v>895</v>
      </c>
      <c r="P24" s="323"/>
      <c r="Q24" s="324"/>
    </row>
    <row r="25" spans="1:17" ht="29.25" customHeight="1" thickBot="1">
      <c r="A25" s="325" t="s">
        <v>34</v>
      </c>
      <c r="B25" s="326" t="s">
        <v>896</v>
      </c>
      <c r="C25" s="327" t="s">
        <v>897</v>
      </c>
      <c r="D25" s="328" t="s">
        <v>898</v>
      </c>
      <c r="E25" s="329" t="s">
        <v>1359</v>
      </c>
      <c r="F25" s="330" t="s">
        <v>899</v>
      </c>
      <c r="G25" s="330"/>
      <c r="H25" s="331"/>
      <c r="I25" s="332" t="s">
        <v>900</v>
      </c>
      <c r="J25" s="330"/>
      <c r="K25" s="331"/>
      <c r="L25" s="332" t="s">
        <v>901</v>
      </c>
      <c r="M25" s="330"/>
      <c r="N25" s="330"/>
      <c r="O25" s="333" t="s">
        <v>902</v>
      </c>
      <c r="P25" s="334" t="s">
        <v>1360</v>
      </c>
      <c r="Q25" s="335"/>
    </row>
    <row r="26" spans="1:17" ht="18.75" customHeight="1" thickBot="1">
      <c r="A26" s="325" t="s">
        <v>34</v>
      </c>
      <c r="B26" s="336"/>
      <c r="C26" s="337"/>
      <c r="D26" s="338"/>
      <c r="E26" s="339"/>
      <c r="F26" s="340" t="s">
        <v>903</v>
      </c>
      <c r="G26" s="341"/>
      <c r="H26" s="341"/>
      <c r="I26" s="341"/>
      <c r="J26" s="341"/>
      <c r="K26" s="341"/>
      <c r="L26" s="341"/>
      <c r="M26" s="341"/>
      <c r="N26" s="342"/>
      <c r="O26" s="343"/>
      <c r="P26" s="344" t="s">
        <v>904</v>
      </c>
      <c r="Q26" s="345" t="s">
        <v>905</v>
      </c>
    </row>
    <row r="27" spans="1:17" s="5" customFormat="1" ht="21" customHeight="1" thickBot="1">
      <c r="A27" s="325" t="s">
        <v>34</v>
      </c>
      <c r="B27" s="346" t="s">
        <v>906</v>
      </c>
      <c r="C27" s="347" t="s">
        <v>907</v>
      </c>
      <c r="D27" s="348" t="s">
        <v>908</v>
      </c>
      <c r="E27" s="347" t="s">
        <v>909</v>
      </c>
      <c r="F27" s="349" t="s">
        <v>1361</v>
      </c>
      <c r="G27" s="350" t="s">
        <v>1362</v>
      </c>
      <c r="H27" s="351" t="s">
        <v>910</v>
      </c>
      <c r="I27" s="352" t="s">
        <v>1363</v>
      </c>
      <c r="J27" s="350" t="s">
        <v>1364</v>
      </c>
      <c r="K27" s="353" t="s">
        <v>910</v>
      </c>
      <c r="L27" s="352" t="s">
        <v>1365</v>
      </c>
      <c r="M27" s="354" t="s">
        <v>1366</v>
      </c>
      <c r="N27" s="355" t="s">
        <v>910</v>
      </c>
      <c r="O27" s="356" t="s">
        <v>906</v>
      </c>
      <c r="P27" s="357" t="s">
        <v>911</v>
      </c>
      <c r="Q27" s="358" t="s">
        <v>912</v>
      </c>
    </row>
    <row r="28" spans="1:17" s="5" customFormat="1" ht="21" customHeight="1">
      <c r="A28" s="325" t="s">
        <v>34</v>
      </c>
      <c r="B28" s="359" t="s">
        <v>913</v>
      </c>
      <c r="C28" s="360" t="s">
        <v>914</v>
      </c>
      <c r="D28" s="361" t="s">
        <v>915</v>
      </c>
      <c r="E28" s="360" t="s">
        <v>916</v>
      </c>
      <c r="F28" s="362" t="s">
        <v>917</v>
      </c>
      <c r="G28" s="363"/>
      <c r="H28" s="364">
        <f>IF(G28="","",IF(G28="o chlebie","!","?"))</f>
      </c>
      <c r="I28" s="365" t="s">
        <v>918</v>
      </c>
      <c r="J28" s="363"/>
      <c r="K28" s="364">
        <f>IF(J28="","",IF(J28="o trąbie","!","?"))</f>
      </c>
      <c r="L28" s="366" t="s">
        <v>919</v>
      </c>
      <c r="M28" s="367"/>
      <c r="N28" s="368">
        <f>IF(M28="","",IF(M28="o niebie","!","?"))</f>
      </c>
      <c r="O28" s="369" t="s">
        <v>913</v>
      </c>
      <c r="P28" s="370" t="s">
        <v>920</v>
      </c>
      <c r="Q28" s="371" t="s">
        <v>921</v>
      </c>
    </row>
    <row r="29" spans="1:17" s="5" customFormat="1" ht="21" customHeight="1">
      <c r="A29" s="325" t="s">
        <v>34</v>
      </c>
      <c r="B29" s="359" t="s">
        <v>922</v>
      </c>
      <c r="C29" s="360" t="s">
        <v>923</v>
      </c>
      <c r="D29" s="372" t="s">
        <v>924</v>
      </c>
      <c r="E29" s="360" t="s">
        <v>925</v>
      </c>
      <c r="F29" s="362" t="s">
        <v>926</v>
      </c>
      <c r="G29" s="373"/>
      <c r="H29" s="364">
        <f>IF(G29="","",IF(G29="o chlewie","!","?"))</f>
      </c>
      <c r="I29" s="365" t="s">
        <v>927</v>
      </c>
      <c r="J29" s="373"/>
      <c r="K29" s="364">
        <f>IF(J29="","",IF(J29="o mewie","!","?"))</f>
      </c>
      <c r="L29" s="374" t="s">
        <v>1367</v>
      </c>
      <c r="M29" s="375"/>
      <c r="N29" s="376">
        <f>IF(M29="","",IF(M29="o słowie","!","?"))</f>
      </c>
      <c r="O29" s="369" t="s">
        <v>922</v>
      </c>
      <c r="P29" s="370" t="s">
        <v>928</v>
      </c>
      <c r="Q29" s="371" t="s">
        <v>929</v>
      </c>
    </row>
    <row r="30" spans="1:17" s="5" customFormat="1" ht="21" customHeight="1">
      <c r="A30" s="325" t="s">
        <v>34</v>
      </c>
      <c r="B30" s="359" t="s">
        <v>930</v>
      </c>
      <c r="C30" s="360" t="s">
        <v>931</v>
      </c>
      <c r="D30" s="372" t="s">
        <v>932</v>
      </c>
      <c r="E30" s="360" t="s">
        <v>933</v>
      </c>
      <c r="F30" s="362" t="s">
        <v>934</v>
      </c>
      <c r="G30" s="373"/>
      <c r="H30" s="364">
        <f>IF(G30="","",IF(G30="o kremie","!","?"))</f>
      </c>
      <c r="I30" s="365" t="s">
        <v>935</v>
      </c>
      <c r="J30" s="373"/>
      <c r="K30" s="364">
        <f>IF(J30="","",IF(J30="o tremie","!","?"))</f>
      </c>
      <c r="L30" s="365" t="s">
        <v>936</v>
      </c>
      <c r="M30" s="377"/>
      <c r="N30" s="378">
        <f>IF(M30="","",IF(M30="o tremie","!","?"))</f>
      </c>
      <c r="O30" s="369" t="s">
        <v>930</v>
      </c>
      <c r="P30" s="370" t="s">
        <v>937</v>
      </c>
      <c r="Q30" s="371" t="s">
        <v>938</v>
      </c>
    </row>
    <row r="31" spans="1:17" s="5" customFormat="1" ht="21" customHeight="1">
      <c r="A31" s="325" t="s">
        <v>34</v>
      </c>
      <c r="B31" s="359" t="s">
        <v>939</v>
      </c>
      <c r="C31" s="360" t="s">
        <v>940</v>
      </c>
      <c r="D31" s="372" t="s">
        <v>941</v>
      </c>
      <c r="E31" s="360" t="s">
        <v>942</v>
      </c>
      <c r="F31" s="362" t="s">
        <v>943</v>
      </c>
      <c r="G31" s="373"/>
      <c r="H31" s="364">
        <f>IF(G31="","",IF(G31="o żupanie","!","?"))</f>
      </c>
      <c r="I31" s="365" t="s">
        <v>944</v>
      </c>
      <c r="J31" s="373"/>
      <c r="K31" s="364">
        <f>IF(J31="","",IF(J31="o jałmużnie","!","?"))</f>
      </c>
      <c r="L31" s="365" t="s">
        <v>945</v>
      </c>
      <c r="M31" s="373"/>
      <c r="N31" s="378">
        <f>IF(M31="","",IF(M31="o ziarnie","!","?"))</f>
      </c>
      <c r="O31" s="369" t="s">
        <v>939</v>
      </c>
      <c r="P31" s="370" t="s">
        <v>946</v>
      </c>
      <c r="Q31" s="371" t="s">
        <v>947</v>
      </c>
    </row>
    <row r="32" spans="1:17" s="5" customFormat="1" ht="21" customHeight="1">
      <c r="A32" s="325" t="s">
        <v>34</v>
      </c>
      <c r="B32" s="379" t="s">
        <v>948</v>
      </c>
      <c r="C32" s="380" t="s">
        <v>949</v>
      </c>
      <c r="D32" s="381" t="s">
        <v>950</v>
      </c>
      <c r="E32" s="380" t="s">
        <v>951</v>
      </c>
      <c r="F32" s="382" t="s">
        <v>952</v>
      </c>
      <c r="G32" s="383"/>
      <c r="H32" s="364">
        <f>IF(G32="","",IF(G32="o krawacie","!","?"))</f>
      </c>
      <c r="I32" s="384" t="s">
        <v>953</v>
      </c>
      <c r="J32" s="383"/>
      <c r="K32" s="364">
        <f>IF(J32="","",IF(J32="o łacie","!","?"))</f>
      </c>
      <c r="L32" s="384" t="s">
        <v>954</v>
      </c>
      <c r="M32" s="383"/>
      <c r="N32" s="378">
        <f>IF(M32="","",IF(M32="o życie","!","?"))</f>
      </c>
      <c r="O32" s="385" t="s">
        <v>948</v>
      </c>
      <c r="P32" s="370" t="s">
        <v>955</v>
      </c>
      <c r="Q32" s="386" t="s">
        <v>956</v>
      </c>
    </row>
    <row r="33" spans="1:17" s="5" customFormat="1" ht="21" customHeight="1">
      <c r="A33" s="325" t="s">
        <v>34</v>
      </c>
      <c r="B33" s="387" t="s">
        <v>957</v>
      </c>
      <c r="C33" s="380" t="s">
        <v>958</v>
      </c>
      <c r="D33" s="381" t="s">
        <v>959</v>
      </c>
      <c r="E33" s="380" t="s">
        <v>960</v>
      </c>
      <c r="F33" s="382" t="s">
        <v>961</v>
      </c>
      <c r="G33" s="383"/>
      <c r="H33" s="364">
        <f>IF(G33="","",IF(G33="o chlodzie","!","?"))</f>
      </c>
      <c r="I33" s="384" t="s">
        <v>962</v>
      </c>
      <c r="J33" s="383"/>
      <c r="K33" s="364">
        <f>IF(J33="","",IF(J33="o nudzie","!","?"))</f>
      </c>
      <c r="L33" s="384" t="s">
        <v>963</v>
      </c>
      <c r="M33" s="383"/>
      <c r="N33" s="378">
        <f>IF(M33="","",IF(M33="o udzie","!","?"))</f>
      </c>
      <c r="O33" s="385" t="s">
        <v>957</v>
      </c>
      <c r="P33" s="370" t="s">
        <v>964</v>
      </c>
      <c r="Q33" s="386" t="s">
        <v>965</v>
      </c>
    </row>
    <row r="34" spans="1:17" s="5" customFormat="1" ht="21" customHeight="1">
      <c r="A34" s="325" t="s">
        <v>34</v>
      </c>
      <c r="B34" s="388" t="s">
        <v>966</v>
      </c>
      <c r="C34" s="380" t="s">
        <v>967</v>
      </c>
      <c r="D34" s="381" t="s">
        <v>968</v>
      </c>
      <c r="E34" s="380" t="s">
        <v>969</v>
      </c>
      <c r="F34" s="382" t="s">
        <v>970</v>
      </c>
      <c r="G34" s="383"/>
      <c r="H34" s="364">
        <f>IF(G34="","",IF(G34="o pasie","!","?"))</f>
      </c>
      <c r="I34" s="384" t="s">
        <v>971</v>
      </c>
      <c r="J34" s="383"/>
      <c r="K34" s="364">
        <f>IF(J34="","",IF(J34="o kosie","!","?"))</f>
      </c>
      <c r="L34" s="384" t="s">
        <v>972</v>
      </c>
      <c r="M34" s="383"/>
      <c r="N34" s="378">
        <f>IF(M34="","",IF(M34="o prosie","!","?"))</f>
      </c>
      <c r="O34" s="385" t="s">
        <v>966</v>
      </c>
      <c r="P34" s="370" t="s">
        <v>973</v>
      </c>
      <c r="Q34" s="386" t="s">
        <v>974</v>
      </c>
    </row>
    <row r="35" spans="1:17" s="5" customFormat="1" ht="21" customHeight="1">
      <c r="A35" s="325" t="s">
        <v>34</v>
      </c>
      <c r="B35" s="388" t="s">
        <v>975</v>
      </c>
      <c r="C35" s="380" t="s">
        <v>976</v>
      </c>
      <c r="D35" s="381" t="s">
        <v>977</v>
      </c>
      <c r="E35" s="380" t="s">
        <v>978</v>
      </c>
      <c r="F35" s="382" t="s">
        <v>979</v>
      </c>
      <c r="G35" s="383"/>
      <c r="H35" s="364">
        <f>IF(G35="","",IF(G35="o guzie","!","?"))</f>
      </c>
      <c r="I35" s="384" t="s">
        <v>980</v>
      </c>
      <c r="J35" s="383"/>
      <c r="K35" s="364">
        <f>IF(J35="","",IF(J35="o muzie","!","?"))</f>
      </c>
      <c r="L35" s="384" t="s">
        <v>981</v>
      </c>
      <c r="M35" s="383"/>
      <c r="N35" s="378">
        <f>IF(M35="","",IF(M35="o żelazie","!","?"))</f>
      </c>
      <c r="O35" s="385" t="s">
        <v>975</v>
      </c>
      <c r="P35" s="370" t="s">
        <v>982</v>
      </c>
      <c r="Q35" s="386" t="s">
        <v>983</v>
      </c>
    </row>
    <row r="36" spans="1:17" s="5" customFormat="1" ht="21" customHeight="1">
      <c r="A36" s="325" t="s">
        <v>34</v>
      </c>
      <c r="B36" s="379" t="s">
        <v>984</v>
      </c>
      <c r="C36" s="380" t="s">
        <v>985</v>
      </c>
      <c r="D36" s="381" t="s">
        <v>986</v>
      </c>
      <c r="E36" s="380" t="s">
        <v>987</v>
      </c>
      <c r="F36" s="382" t="s">
        <v>248</v>
      </c>
      <c r="G36" s="383"/>
      <c r="H36" s="364">
        <f>IF(G36="","",IF(G36="o stole","!","?"))</f>
      </c>
      <c r="I36" s="384" t="s">
        <v>988</v>
      </c>
      <c r="J36" s="383"/>
      <c r="K36" s="364">
        <f>IF(J36="","",IF(J36="o oskole","!","?"))</f>
      </c>
      <c r="L36" s="384" t="s">
        <v>989</v>
      </c>
      <c r="M36" s="383"/>
      <c r="N36" s="378">
        <f>IF(M36="","",IF(M36="o mydle","!","?"))</f>
      </c>
      <c r="O36" s="385" t="s">
        <v>984</v>
      </c>
      <c r="P36" s="370" t="s">
        <v>990</v>
      </c>
      <c r="Q36" s="386" t="s">
        <v>991</v>
      </c>
    </row>
    <row r="37" spans="1:17" s="5" customFormat="1" ht="21" customHeight="1">
      <c r="A37" s="325" t="s">
        <v>34</v>
      </c>
      <c r="B37" s="388" t="s">
        <v>992</v>
      </c>
      <c r="C37" s="380" t="s">
        <v>993</v>
      </c>
      <c r="D37" s="381" t="s">
        <v>994</v>
      </c>
      <c r="E37" s="380" t="s">
        <v>995</v>
      </c>
      <c r="F37" s="382" t="s">
        <v>996</v>
      </c>
      <c r="G37" s="383"/>
      <c r="H37" s="364">
        <f>IF(G37="","",IF(G37="o żwirze","!","?"))</f>
      </c>
      <c r="I37" s="384" t="s">
        <v>997</v>
      </c>
      <c r="J37" s="383"/>
      <c r="K37" s="364">
        <f>IF(J37="","",IF(J37="o korze","!","?"))</f>
      </c>
      <c r="L37" s="384" t="s">
        <v>998</v>
      </c>
      <c r="M37" s="383"/>
      <c r="N37" s="378">
        <f>IF(M37="","",IF(M37="o srebrze","!","?"))</f>
      </c>
      <c r="O37" s="385" t="s">
        <v>992</v>
      </c>
      <c r="P37" s="370" t="s">
        <v>999</v>
      </c>
      <c r="Q37" s="386" t="s">
        <v>1000</v>
      </c>
    </row>
    <row r="38" spans="1:17" s="5" customFormat="1" ht="21" customHeight="1">
      <c r="A38" s="325" t="s">
        <v>34</v>
      </c>
      <c r="B38" s="379" t="s">
        <v>1001</v>
      </c>
      <c r="C38" s="380" t="s">
        <v>1002</v>
      </c>
      <c r="D38" s="381" t="s">
        <v>1003</v>
      </c>
      <c r="E38" s="380" t="s">
        <v>1004</v>
      </c>
      <c r="F38" s="382" t="s">
        <v>1005</v>
      </c>
      <c r="G38" s="383"/>
      <c r="H38" s="364">
        <f>IF(G38="","",IF(G38="o chwaście","!","?"))</f>
      </c>
      <c r="I38" s="384" t="s">
        <v>1006</v>
      </c>
      <c r="J38" s="383"/>
      <c r="K38" s="364">
        <f>IF(J38="","",IF(J38="o moniście","!","?"))</f>
      </c>
      <c r="L38" s="384" t="s">
        <v>1007</v>
      </c>
      <c r="M38" s="383"/>
      <c r="N38" s="378">
        <f>IF(M38="","",IF(M38="o ciaście","!","?"))</f>
      </c>
      <c r="O38" s="385" t="s">
        <v>1001</v>
      </c>
      <c r="P38" s="370" t="s">
        <v>1008</v>
      </c>
      <c r="Q38" s="386" t="s">
        <v>1009</v>
      </c>
    </row>
    <row r="39" spans="1:17" s="5" customFormat="1" ht="22.5" customHeight="1">
      <c r="A39" s="325" t="s">
        <v>34</v>
      </c>
      <c r="B39" s="389" t="s">
        <v>1010</v>
      </c>
      <c r="C39" s="390" t="s">
        <v>1011</v>
      </c>
      <c r="D39" s="391" t="s">
        <v>1012</v>
      </c>
      <c r="E39" s="392" t="s">
        <v>1013</v>
      </c>
      <c r="F39" s="393" t="s">
        <v>1014</v>
      </c>
      <c r="G39" s="394"/>
      <c r="H39" s="395">
        <f>IF(G39="","",IF(G39="o pojeździe","!","?"))</f>
      </c>
      <c r="I39" s="396" t="s">
        <v>1015</v>
      </c>
      <c r="J39" s="394"/>
      <c r="K39" s="395">
        <f>IF(J39="","",IF(J39="o jeździe","!","?"))</f>
      </c>
      <c r="L39" s="396" t="s">
        <v>1016</v>
      </c>
      <c r="M39" s="394"/>
      <c r="N39" s="397">
        <f>IF(M39="","",IF(M39="o gnieździe","!","?"))</f>
      </c>
      <c r="O39" s="398" t="s">
        <v>1010</v>
      </c>
      <c r="P39" s="399" t="s">
        <v>1017</v>
      </c>
      <c r="Q39" s="400" t="s">
        <v>1018</v>
      </c>
    </row>
    <row r="40" spans="1:17" s="5" customFormat="1" ht="21" customHeight="1">
      <c r="A40" s="325" t="s">
        <v>34</v>
      </c>
      <c r="B40" s="359" t="s">
        <v>1019</v>
      </c>
      <c r="C40" s="360" t="s">
        <v>1020</v>
      </c>
      <c r="D40" s="401" t="s">
        <v>1021</v>
      </c>
      <c r="E40" s="360" t="s">
        <v>1022</v>
      </c>
      <c r="F40" s="362" t="s">
        <v>1023</v>
      </c>
      <c r="G40" s="373"/>
      <c r="H40" s="364">
        <f>IF(G40="","",IF(G40="o blefie","!","?"))</f>
      </c>
      <c r="I40" s="365" t="s">
        <v>1024</v>
      </c>
      <c r="J40" s="373"/>
      <c r="K40" s="364">
        <f>IF(J40="","",IF(J40="o strefie","!","?"))</f>
      </c>
      <c r="L40" s="402" t="s">
        <v>1021</v>
      </c>
      <c r="M40" s="402" t="s">
        <v>1021</v>
      </c>
      <c r="N40" s="403"/>
      <c r="O40" s="369" t="s">
        <v>1019</v>
      </c>
      <c r="P40" s="370" t="s">
        <v>1025</v>
      </c>
      <c r="Q40" s="371" t="s">
        <v>1026</v>
      </c>
    </row>
    <row r="41" spans="1:17" s="418" customFormat="1" ht="18.75" customHeight="1" thickBot="1">
      <c r="A41" s="325" t="s">
        <v>34</v>
      </c>
      <c r="B41" s="404" t="s">
        <v>1021</v>
      </c>
      <c r="C41" s="405" t="s">
        <v>1027</v>
      </c>
      <c r="D41" s="406" t="s">
        <v>1021</v>
      </c>
      <c r="E41" s="407" t="s">
        <v>1028</v>
      </c>
      <c r="F41" s="408" t="s">
        <v>1021</v>
      </c>
      <c r="G41" s="409" t="s">
        <v>1021</v>
      </c>
      <c r="H41" s="410"/>
      <c r="I41" s="411" t="s">
        <v>1029</v>
      </c>
      <c r="J41" s="412"/>
      <c r="K41" s="413">
        <f>IF(J41="","",IF(J41="o polsce","!","?"))</f>
      </c>
      <c r="L41" s="409" t="s">
        <v>1021</v>
      </c>
      <c r="M41" s="409" t="s">
        <v>1021</v>
      </c>
      <c r="N41" s="414"/>
      <c r="O41" s="415" t="s">
        <v>1021</v>
      </c>
      <c r="P41" s="416" t="s">
        <v>1021</v>
      </c>
      <c r="Q41" s="417" t="s">
        <v>1021</v>
      </c>
    </row>
    <row r="42" ht="15">
      <c r="A42" s="299" t="s">
        <v>34</v>
      </c>
    </row>
    <row r="43" ht="15">
      <c r="A43" s="299" t="s">
        <v>34</v>
      </c>
    </row>
    <row r="44" spans="1:11" s="62" customFormat="1" ht="12.75">
      <c r="A44" s="254" t="s">
        <v>34</v>
      </c>
      <c r="B44" s="288" t="s">
        <v>606</v>
      </c>
      <c r="C44" s="257"/>
      <c r="D44"/>
      <c r="E44"/>
      <c r="F44"/>
      <c r="G44"/>
      <c r="H44"/>
      <c r="I44"/>
      <c r="J44"/>
      <c r="K44"/>
    </row>
    <row r="45" ht="15" hidden="1">
      <c r="A45" s="299"/>
    </row>
    <row r="46" spans="1:10" s="422" customFormat="1" ht="19.5" customHeight="1" hidden="1" thickBot="1">
      <c r="A46" s="299" t="s">
        <v>1030</v>
      </c>
      <c r="B46" s="419" t="s">
        <v>1031</v>
      </c>
      <c r="C46" s="420"/>
      <c r="D46" s="420"/>
      <c r="E46" s="420"/>
      <c r="F46" s="420"/>
      <c r="G46" s="421"/>
      <c r="H46" s="421"/>
      <c r="I46" s="421"/>
      <c r="J46" s="421"/>
    </row>
    <row r="47" spans="1:10" s="422" customFormat="1" ht="19.5" customHeight="1" hidden="1" thickBot="1">
      <c r="A47" s="325" t="s">
        <v>1030</v>
      </c>
      <c r="B47" s="423" t="s">
        <v>1032</v>
      </c>
      <c r="C47" s="424"/>
      <c r="D47" s="424"/>
      <c r="E47" s="424"/>
      <c r="F47" s="425"/>
      <c r="G47" s="426" t="s">
        <v>1033</v>
      </c>
      <c r="H47" s="427"/>
      <c r="I47" s="428"/>
      <c r="J47" s="421"/>
    </row>
    <row r="48" spans="1:11" s="422" customFormat="1" ht="19.5" customHeight="1" hidden="1">
      <c r="A48" s="325" t="s">
        <v>1030</v>
      </c>
      <c r="B48" s="429" t="s">
        <v>1034</v>
      </c>
      <c r="C48" s="430" t="s">
        <v>1035</v>
      </c>
      <c r="D48" s="431"/>
      <c r="E48" s="432" t="s">
        <v>1036</v>
      </c>
      <c r="F48" s="432"/>
      <c r="G48" s="433" t="s">
        <v>1037</v>
      </c>
      <c r="H48" s="434" t="s">
        <v>1038</v>
      </c>
      <c r="I48" s="435"/>
      <c r="J48" s="421"/>
      <c r="K48" s="436" t="s">
        <v>1039</v>
      </c>
    </row>
    <row r="49" spans="1:11" s="422" customFormat="1" ht="19.5" customHeight="1" hidden="1">
      <c r="A49" s="325" t="s">
        <v>1030</v>
      </c>
      <c r="B49" s="429" t="s">
        <v>1040</v>
      </c>
      <c r="C49" s="437" t="s">
        <v>1041</v>
      </c>
      <c r="D49" s="438"/>
      <c r="E49" s="439" t="s">
        <v>1042</v>
      </c>
      <c r="F49" s="439" t="s">
        <v>1043</v>
      </c>
      <c r="G49" s="440" t="s">
        <v>1044</v>
      </c>
      <c r="H49" s="441" t="s">
        <v>1045</v>
      </c>
      <c r="I49" s="442"/>
      <c r="J49" s="421"/>
      <c r="K49" s="436" t="s">
        <v>1046</v>
      </c>
    </row>
    <row r="50" spans="1:11" s="422" customFormat="1" ht="19.5" customHeight="1" hidden="1">
      <c r="A50" s="325" t="s">
        <v>1030</v>
      </c>
      <c r="B50" s="429" t="s">
        <v>1047</v>
      </c>
      <c r="C50" s="437" t="s">
        <v>1048</v>
      </c>
      <c r="D50" s="438"/>
      <c r="E50" s="439" t="s">
        <v>1049</v>
      </c>
      <c r="F50" s="439" t="s">
        <v>1050</v>
      </c>
      <c r="G50" s="440" t="s">
        <v>1051</v>
      </c>
      <c r="H50" s="441" t="s">
        <v>1052</v>
      </c>
      <c r="I50" s="442"/>
      <c r="J50" s="421"/>
      <c r="K50" s="436" t="s">
        <v>1053</v>
      </c>
    </row>
    <row r="51" spans="1:11" s="422" customFormat="1" ht="19.5" customHeight="1" hidden="1">
      <c r="A51" s="325" t="s">
        <v>1030</v>
      </c>
      <c r="B51" s="443" t="s">
        <v>1054</v>
      </c>
      <c r="C51" s="430" t="s">
        <v>1055</v>
      </c>
      <c r="D51" s="431"/>
      <c r="E51" s="432" t="s">
        <v>1056</v>
      </c>
      <c r="F51" s="432" t="s">
        <v>1057</v>
      </c>
      <c r="G51" s="444" t="s">
        <v>1044</v>
      </c>
      <c r="H51" s="445" t="s">
        <v>1045</v>
      </c>
      <c r="I51" s="446"/>
      <c r="J51" s="421"/>
      <c r="K51" s="436" t="s">
        <v>1058</v>
      </c>
    </row>
    <row r="52" spans="1:11" s="422" customFormat="1" ht="19.5" customHeight="1" hidden="1">
      <c r="A52" s="325" t="s">
        <v>1030</v>
      </c>
      <c r="B52" s="429" t="s">
        <v>1059</v>
      </c>
      <c r="C52" s="437" t="s">
        <v>1060</v>
      </c>
      <c r="D52" s="438"/>
      <c r="E52" s="439" t="s">
        <v>1061</v>
      </c>
      <c r="F52" s="439" t="s">
        <v>1062</v>
      </c>
      <c r="G52" s="440" t="s">
        <v>1063</v>
      </c>
      <c r="H52" s="441" t="s">
        <v>1064</v>
      </c>
      <c r="I52" s="442"/>
      <c r="J52" s="421"/>
      <c r="K52" s="436" t="s">
        <v>1065</v>
      </c>
    </row>
    <row r="53" spans="1:11" s="422" customFormat="1" ht="19.5" customHeight="1" hidden="1" thickBot="1">
      <c r="A53" s="325" t="s">
        <v>1030</v>
      </c>
      <c r="B53" s="447" t="s">
        <v>1066</v>
      </c>
      <c r="C53" s="448" t="s">
        <v>1067</v>
      </c>
      <c r="D53" s="449"/>
      <c r="E53" s="450" t="s">
        <v>1068</v>
      </c>
      <c r="F53" s="450" t="s">
        <v>1069</v>
      </c>
      <c r="G53" s="451" t="s">
        <v>1070</v>
      </c>
      <c r="H53" s="452" t="s">
        <v>1071</v>
      </c>
      <c r="I53" s="453"/>
      <c r="J53" s="421"/>
      <c r="K53" s="436" t="s">
        <v>1072</v>
      </c>
    </row>
    <row r="54" spans="1:11" s="422" customFormat="1" ht="19.5" customHeight="1" hidden="1" thickBot="1">
      <c r="A54" s="325" t="s">
        <v>1030</v>
      </c>
      <c r="B54" s="423" t="s">
        <v>1032</v>
      </c>
      <c r="C54" s="424"/>
      <c r="D54" s="424"/>
      <c r="E54" s="424"/>
      <c r="F54" s="425"/>
      <c r="G54" s="426" t="s">
        <v>1033</v>
      </c>
      <c r="H54" s="427"/>
      <c r="I54" s="428"/>
      <c r="J54" s="421"/>
      <c r="K54" s="436"/>
    </row>
    <row r="55" spans="1:11" s="422" customFormat="1" ht="17.25" customHeight="1" hidden="1">
      <c r="A55" s="325" t="s">
        <v>1030</v>
      </c>
      <c r="B55" s="454" t="s">
        <v>1034</v>
      </c>
      <c r="C55" s="434" t="s">
        <v>1073</v>
      </c>
      <c r="D55" s="434"/>
      <c r="E55" s="455" t="s">
        <v>1074</v>
      </c>
      <c r="F55" s="455" t="s">
        <v>1075</v>
      </c>
      <c r="G55" s="456" t="s">
        <v>1076</v>
      </c>
      <c r="H55" s="457" t="s">
        <v>1077</v>
      </c>
      <c r="I55" s="458"/>
      <c r="J55" s="421"/>
      <c r="K55" s="436" t="s">
        <v>1039</v>
      </c>
    </row>
    <row r="56" spans="1:11" s="422" customFormat="1" ht="19.5" customHeight="1" hidden="1">
      <c r="A56" s="325" t="s">
        <v>1030</v>
      </c>
      <c r="B56" s="459" t="s">
        <v>1040</v>
      </c>
      <c r="C56" s="438" t="s">
        <v>1078</v>
      </c>
      <c r="D56" s="438"/>
      <c r="E56" s="439" t="s">
        <v>1078</v>
      </c>
      <c r="F56" s="439" t="s">
        <v>1079</v>
      </c>
      <c r="G56" s="440" t="s">
        <v>1080</v>
      </c>
      <c r="H56" s="441" t="s">
        <v>1080</v>
      </c>
      <c r="I56" s="442"/>
      <c r="J56" s="421"/>
      <c r="K56" s="436" t="s">
        <v>1046</v>
      </c>
    </row>
    <row r="57" spans="1:11" s="422" customFormat="1" ht="19.5" customHeight="1" hidden="1">
      <c r="A57" s="325" t="s">
        <v>1030</v>
      </c>
      <c r="B57" s="459" t="s">
        <v>1047</v>
      </c>
      <c r="C57" s="460" t="s">
        <v>1081</v>
      </c>
      <c r="D57" s="460"/>
      <c r="E57" s="461" t="s">
        <v>1081</v>
      </c>
      <c r="F57" s="439" t="s">
        <v>1079</v>
      </c>
      <c r="G57" s="440" t="s">
        <v>1082</v>
      </c>
      <c r="H57" s="441" t="s">
        <v>1082</v>
      </c>
      <c r="I57" s="442"/>
      <c r="J57" s="421"/>
      <c r="K57" s="436" t="s">
        <v>1053</v>
      </c>
    </row>
    <row r="58" spans="1:11" s="422" customFormat="1" ht="19.5" customHeight="1" hidden="1">
      <c r="A58" s="325" t="s">
        <v>1030</v>
      </c>
      <c r="B58" s="462" t="s">
        <v>1054</v>
      </c>
      <c r="C58" s="463" t="s">
        <v>1078</v>
      </c>
      <c r="D58" s="463"/>
      <c r="E58" s="432" t="s">
        <v>1083</v>
      </c>
      <c r="F58" s="432" t="s">
        <v>1084</v>
      </c>
      <c r="G58" s="444" t="s">
        <v>1080</v>
      </c>
      <c r="H58" s="445" t="s">
        <v>1083</v>
      </c>
      <c r="I58" s="446"/>
      <c r="J58" s="421"/>
      <c r="K58" s="436" t="s">
        <v>1058</v>
      </c>
    </row>
    <row r="59" spans="1:11" s="422" customFormat="1" ht="19.5" customHeight="1" hidden="1">
      <c r="A59" s="325" t="s">
        <v>1030</v>
      </c>
      <c r="B59" s="459" t="s">
        <v>1059</v>
      </c>
      <c r="C59" s="438" t="s">
        <v>1085</v>
      </c>
      <c r="D59" s="438"/>
      <c r="E59" s="439" t="s">
        <v>1085</v>
      </c>
      <c r="F59" s="439" t="s">
        <v>1086</v>
      </c>
      <c r="G59" s="440" t="s">
        <v>1087</v>
      </c>
      <c r="H59" s="441" t="s">
        <v>1087</v>
      </c>
      <c r="I59" s="442"/>
      <c r="J59" s="421"/>
      <c r="K59" s="436" t="s">
        <v>1065</v>
      </c>
    </row>
    <row r="60" spans="1:11" s="422" customFormat="1" ht="19.5" customHeight="1" hidden="1" thickBot="1">
      <c r="A60" s="325" t="s">
        <v>1030</v>
      </c>
      <c r="B60" s="464" t="s">
        <v>1066</v>
      </c>
      <c r="C60" s="465" t="s">
        <v>1088</v>
      </c>
      <c r="D60" s="465"/>
      <c r="E60" s="466" t="s">
        <v>1088</v>
      </c>
      <c r="F60" s="466" t="s">
        <v>1089</v>
      </c>
      <c r="G60" s="451" t="s">
        <v>1090</v>
      </c>
      <c r="H60" s="465" t="s">
        <v>1090</v>
      </c>
      <c r="I60" s="467"/>
      <c r="J60" s="421"/>
      <c r="K60" s="436" t="s">
        <v>1072</v>
      </c>
    </row>
    <row r="61" spans="1:11" s="422" customFormat="1" ht="19.5" customHeight="1" hidden="1" thickBot="1">
      <c r="A61" s="325" t="s">
        <v>1030</v>
      </c>
      <c r="B61" s="419" t="s">
        <v>1091</v>
      </c>
      <c r="C61" s="419"/>
      <c r="D61" s="420"/>
      <c r="E61" s="419"/>
      <c r="F61" s="420"/>
      <c r="G61" s="420"/>
      <c r="H61" s="421"/>
      <c r="I61" s="421"/>
      <c r="J61" s="421"/>
      <c r="K61" s="421"/>
    </row>
    <row r="62" spans="1:10" s="422" customFormat="1" ht="19.5" customHeight="1" hidden="1" thickBot="1">
      <c r="A62" s="325" t="s">
        <v>1030</v>
      </c>
      <c r="B62" s="423" t="s">
        <v>1032</v>
      </c>
      <c r="C62" s="424"/>
      <c r="D62" s="424"/>
      <c r="E62" s="424"/>
      <c r="F62" s="425"/>
      <c r="G62" s="426" t="s">
        <v>1033</v>
      </c>
      <c r="H62" s="427"/>
      <c r="I62" s="427"/>
      <c r="J62" s="428"/>
    </row>
    <row r="63" spans="1:12" s="422" customFormat="1" ht="19.5" customHeight="1" hidden="1">
      <c r="A63" s="325" t="s">
        <v>1030</v>
      </c>
      <c r="B63" s="468" t="s">
        <v>1034</v>
      </c>
      <c r="C63" s="469" t="s">
        <v>1092</v>
      </c>
      <c r="D63" s="434"/>
      <c r="E63" s="470" t="s">
        <v>1093</v>
      </c>
      <c r="F63" s="471" t="s">
        <v>1094</v>
      </c>
      <c r="G63" s="472" t="s">
        <v>1095</v>
      </c>
      <c r="H63" s="455" t="s">
        <v>1096</v>
      </c>
      <c r="I63" s="473"/>
      <c r="J63" s="471" t="s">
        <v>1097</v>
      </c>
      <c r="K63" s="436" t="s">
        <v>1039</v>
      </c>
      <c r="L63" s="436"/>
    </row>
    <row r="64" spans="1:12" s="422" customFormat="1" ht="19.5" customHeight="1" hidden="1">
      <c r="A64" s="325" t="s">
        <v>1030</v>
      </c>
      <c r="B64" s="429" t="s">
        <v>1040</v>
      </c>
      <c r="C64" s="437" t="s">
        <v>1098</v>
      </c>
      <c r="D64" s="474"/>
      <c r="E64" s="475" t="s">
        <v>1099</v>
      </c>
      <c r="F64" s="476"/>
      <c r="G64" s="477" t="s">
        <v>1100</v>
      </c>
      <c r="H64" s="439" t="s">
        <v>1101</v>
      </c>
      <c r="I64" s="478"/>
      <c r="J64" s="476"/>
      <c r="K64" s="436" t="s">
        <v>1046</v>
      </c>
      <c r="L64" s="436"/>
    </row>
    <row r="65" spans="1:12" s="422" customFormat="1" ht="19.5" customHeight="1" hidden="1">
      <c r="A65" s="325" t="s">
        <v>1030</v>
      </c>
      <c r="B65" s="429" t="s">
        <v>1047</v>
      </c>
      <c r="C65" s="437" t="s">
        <v>1102</v>
      </c>
      <c r="D65" s="474"/>
      <c r="E65" s="475" t="s">
        <v>1103</v>
      </c>
      <c r="F65" s="476"/>
      <c r="G65" s="477" t="s">
        <v>1104</v>
      </c>
      <c r="H65" s="439" t="s">
        <v>1105</v>
      </c>
      <c r="I65" s="478"/>
      <c r="J65" s="476"/>
      <c r="K65" s="436" t="s">
        <v>1053</v>
      </c>
      <c r="L65" s="436"/>
    </row>
    <row r="66" spans="1:12" s="422" customFormat="1" ht="19.5" customHeight="1" hidden="1">
      <c r="A66" s="325" t="s">
        <v>1030</v>
      </c>
      <c r="B66" s="443" t="s">
        <v>1054</v>
      </c>
      <c r="C66" s="479" t="s">
        <v>1106</v>
      </c>
      <c r="D66" s="480"/>
      <c r="E66" s="481" t="s">
        <v>1107</v>
      </c>
      <c r="F66" s="476"/>
      <c r="G66" s="482" t="s">
        <v>1108</v>
      </c>
      <c r="H66" s="483" t="s">
        <v>1109</v>
      </c>
      <c r="I66" s="484"/>
      <c r="J66" s="476"/>
      <c r="K66" s="436" t="s">
        <v>1058</v>
      </c>
      <c r="L66" s="436"/>
    </row>
    <row r="67" spans="1:12" s="422" customFormat="1" ht="19.5" customHeight="1" hidden="1">
      <c r="A67" s="325" t="s">
        <v>1030</v>
      </c>
      <c r="B67" s="429" t="s">
        <v>1059</v>
      </c>
      <c r="C67" s="437" t="s">
        <v>1110</v>
      </c>
      <c r="D67" s="474"/>
      <c r="E67" s="475" t="s">
        <v>1111</v>
      </c>
      <c r="F67" s="476"/>
      <c r="G67" s="477" t="s">
        <v>1112</v>
      </c>
      <c r="H67" s="439" t="s">
        <v>1113</v>
      </c>
      <c r="I67" s="485"/>
      <c r="J67" s="476"/>
      <c r="K67" s="436" t="s">
        <v>1065</v>
      </c>
      <c r="L67" s="436"/>
    </row>
    <row r="68" spans="1:12" s="422" customFormat="1" ht="19.5" customHeight="1" hidden="1" thickBot="1">
      <c r="A68" s="325" t="s">
        <v>1030</v>
      </c>
      <c r="B68" s="447" t="s">
        <v>1066</v>
      </c>
      <c r="C68" s="448" t="s">
        <v>1114</v>
      </c>
      <c r="D68" s="449"/>
      <c r="E68" s="450" t="s">
        <v>1115</v>
      </c>
      <c r="F68" s="486"/>
      <c r="G68" s="487" t="s">
        <v>1116</v>
      </c>
      <c r="H68" s="450" t="s">
        <v>1117</v>
      </c>
      <c r="I68" s="488"/>
      <c r="J68" s="486"/>
      <c r="K68" s="436" t="s">
        <v>1072</v>
      </c>
      <c r="L68" s="436"/>
    </row>
    <row r="69" spans="1:11" s="422" customFormat="1" ht="16.5" hidden="1" thickBot="1">
      <c r="A69" s="325" t="s">
        <v>1030</v>
      </c>
      <c r="B69" s="419" t="s">
        <v>1118</v>
      </c>
      <c r="C69" s="419"/>
      <c r="D69" s="420"/>
      <c r="E69" s="489"/>
      <c r="F69" s="420"/>
      <c r="G69" s="420"/>
      <c r="H69" s="421"/>
      <c r="I69" s="421"/>
      <c r="J69" s="421"/>
      <c r="K69" s="421"/>
    </row>
    <row r="70" spans="1:9" s="421" customFormat="1" ht="16.5" hidden="1" thickBot="1">
      <c r="A70" s="325" t="s">
        <v>1030</v>
      </c>
      <c r="B70" s="490"/>
      <c r="C70" s="491" t="s">
        <v>1119</v>
      </c>
      <c r="D70" s="491"/>
      <c r="E70" s="492" t="s">
        <v>1120</v>
      </c>
      <c r="F70" s="493" t="s">
        <v>1121</v>
      </c>
      <c r="G70" s="494" t="s">
        <v>1122</v>
      </c>
      <c r="H70" s="495" t="s">
        <v>1123</v>
      </c>
      <c r="I70" s="496"/>
    </row>
    <row r="71" spans="1:9" s="422" customFormat="1" ht="15.75" hidden="1">
      <c r="A71" s="325" t="s">
        <v>1030</v>
      </c>
      <c r="B71" s="497" t="s">
        <v>1034</v>
      </c>
      <c r="C71" s="498" t="s">
        <v>1124</v>
      </c>
      <c r="D71" s="499"/>
      <c r="E71" s="500" t="s">
        <v>1125</v>
      </c>
      <c r="F71" s="500" t="s">
        <v>1126</v>
      </c>
      <c r="G71" s="501" t="s">
        <v>1127</v>
      </c>
      <c r="H71" s="499" t="s">
        <v>1128</v>
      </c>
      <c r="I71" s="502"/>
    </row>
    <row r="72" spans="1:9" s="422" customFormat="1" ht="15.75" hidden="1">
      <c r="A72" s="325" t="s">
        <v>1030</v>
      </c>
      <c r="B72" s="497" t="s">
        <v>1040</v>
      </c>
      <c r="C72" s="498" t="s">
        <v>1129</v>
      </c>
      <c r="D72" s="499"/>
      <c r="E72" s="500" t="s">
        <v>1130</v>
      </c>
      <c r="F72" s="503" t="s">
        <v>1129</v>
      </c>
      <c r="G72" s="501" t="s">
        <v>1131</v>
      </c>
      <c r="H72" s="499" t="s">
        <v>1131</v>
      </c>
      <c r="I72" s="502"/>
    </row>
    <row r="73" spans="1:9" s="422" customFormat="1" ht="15.75" hidden="1">
      <c r="A73" s="325" t="s">
        <v>1030</v>
      </c>
      <c r="B73" s="497" t="s">
        <v>1047</v>
      </c>
      <c r="C73" s="498" t="s">
        <v>1132</v>
      </c>
      <c r="D73" s="499"/>
      <c r="E73" s="500" t="s">
        <v>1130</v>
      </c>
      <c r="F73" s="503" t="s">
        <v>1132</v>
      </c>
      <c r="G73" s="501" t="s">
        <v>1133</v>
      </c>
      <c r="H73" s="499" t="s">
        <v>1133</v>
      </c>
      <c r="I73" s="502"/>
    </row>
    <row r="74" spans="1:9" s="422" customFormat="1" ht="15.75" hidden="1">
      <c r="A74" s="325" t="s">
        <v>1030</v>
      </c>
      <c r="B74" s="504" t="s">
        <v>1054</v>
      </c>
      <c r="C74" s="498" t="s">
        <v>1134</v>
      </c>
      <c r="D74" s="499"/>
      <c r="E74" s="500" t="s">
        <v>1135</v>
      </c>
      <c r="F74" s="503" t="s">
        <v>1126</v>
      </c>
      <c r="G74" s="501" t="s">
        <v>1131</v>
      </c>
      <c r="H74" s="499" t="s">
        <v>1128</v>
      </c>
      <c r="I74" s="502"/>
    </row>
    <row r="75" spans="1:9" s="422" customFormat="1" ht="15.75" hidden="1">
      <c r="A75" s="325" t="s">
        <v>1030</v>
      </c>
      <c r="B75" s="497" t="s">
        <v>1059</v>
      </c>
      <c r="C75" s="498" t="s">
        <v>1133</v>
      </c>
      <c r="D75" s="499"/>
      <c r="E75" s="500" t="s">
        <v>1136</v>
      </c>
      <c r="F75" s="503" t="s">
        <v>1133</v>
      </c>
      <c r="G75" s="501" t="s">
        <v>1137</v>
      </c>
      <c r="H75" s="499" t="s">
        <v>1137</v>
      </c>
      <c r="I75" s="502"/>
    </row>
    <row r="76" spans="1:9" s="422" customFormat="1" ht="16.5" hidden="1" thickBot="1">
      <c r="A76" s="325" t="s">
        <v>1030</v>
      </c>
      <c r="B76" s="505" t="s">
        <v>1066</v>
      </c>
      <c r="C76" s="506" t="s">
        <v>1133</v>
      </c>
      <c r="D76" s="507"/>
      <c r="E76" s="508" t="s">
        <v>1130</v>
      </c>
      <c r="F76" s="509" t="s">
        <v>1133</v>
      </c>
      <c r="G76" s="510" t="s">
        <v>1131</v>
      </c>
      <c r="H76" s="507" t="s">
        <v>1131</v>
      </c>
      <c r="I76" s="511"/>
    </row>
    <row r="77" spans="1:4" s="422" customFormat="1" ht="15.75" hidden="1" thickBot="1">
      <c r="A77" s="325" t="s">
        <v>1030</v>
      </c>
      <c r="D77" s="512"/>
    </row>
    <row r="78" spans="1:9" s="422" customFormat="1" ht="16.5" hidden="1" thickBot="1">
      <c r="A78" s="325" t="s">
        <v>1030</v>
      </c>
      <c r="B78" s="490"/>
      <c r="C78" s="491" t="s">
        <v>1138</v>
      </c>
      <c r="D78" s="491"/>
      <c r="E78" s="492" t="s">
        <v>1139</v>
      </c>
      <c r="F78" s="513" t="s">
        <v>1140</v>
      </c>
      <c r="G78" s="494" t="s">
        <v>1141</v>
      </c>
      <c r="H78" s="495" t="s">
        <v>1142</v>
      </c>
      <c r="I78" s="496"/>
    </row>
    <row r="79" spans="1:9" s="422" customFormat="1" ht="15.75" hidden="1">
      <c r="A79" s="325" t="s">
        <v>1030</v>
      </c>
      <c r="B79" s="497" t="s">
        <v>1034</v>
      </c>
      <c r="C79" s="498" t="s">
        <v>262</v>
      </c>
      <c r="D79" s="499"/>
      <c r="E79" s="500" t="s">
        <v>1143</v>
      </c>
      <c r="F79" s="500" t="s">
        <v>1144</v>
      </c>
      <c r="G79" s="501" t="s">
        <v>1145</v>
      </c>
      <c r="H79" s="499" t="s">
        <v>1146</v>
      </c>
      <c r="I79" s="502"/>
    </row>
    <row r="80" spans="1:9" s="422" customFormat="1" ht="15.75" hidden="1">
      <c r="A80" s="325" t="s">
        <v>1030</v>
      </c>
      <c r="B80" s="497" t="s">
        <v>1040</v>
      </c>
      <c r="C80" s="498" t="s">
        <v>1147</v>
      </c>
      <c r="D80" s="499"/>
      <c r="E80" s="500" t="s">
        <v>1148</v>
      </c>
      <c r="F80" s="503" t="s">
        <v>1147</v>
      </c>
      <c r="G80" s="501" t="s">
        <v>1149</v>
      </c>
      <c r="H80" s="499" t="s">
        <v>1149</v>
      </c>
      <c r="I80" s="502"/>
    </row>
    <row r="81" spans="1:9" s="422" customFormat="1" ht="15.75" hidden="1">
      <c r="A81" s="325" t="s">
        <v>1030</v>
      </c>
      <c r="B81" s="497" t="s">
        <v>1047</v>
      </c>
      <c r="C81" s="498" t="s">
        <v>1150</v>
      </c>
      <c r="D81" s="499"/>
      <c r="E81" s="500" t="s">
        <v>1148</v>
      </c>
      <c r="F81" s="503" t="s">
        <v>1150</v>
      </c>
      <c r="G81" s="501" t="s">
        <v>1151</v>
      </c>
      <c r="H81" s="499" t="s">
        <v>1151</v>
      </c>
      <c r="I81" s="502"/>
    </row>
    <row r="82" spans="1:9" s="422" customFormat="1" ht="15.75" hidden="1">
      <c r="A82" s="325" t="s">
        <v>1030</v>
      </c>
      <c r="B82" s="504" t="s">
        <v>1054</v>
      </c>
      <c r="C82" s="498" t="s">
        <v>1152</v>
      </c>
      <c r="D82" s="499"/>
      <c r="E82" s="500" t="s">
        <v>1153</v>
      </c>
      <c r="F82" s="503" t="s">
        <v>1154</v>
      </c>
      <c r="G82" s="501" t="s">
        <v>1149</v>
      </c>
      <c r="H82" s="499" t="s">
        <v>1155</v>
      </c>
      <c r="I82" s="502"/>
    </row>
    <row r="83" spans="1:9" s="5" customFormat="1" ht="15.75" hidden="1">
      <c r="A83" s="325" t="s">
        <v>1030</v>
      </c>
      <c r="B83" s="497" t="s">
        <v>1059</v>
      </c>
      <c r="C83" s="498" t="s">
        <v>1151</v>
      </c>
      <c r="D83" s="499"/>
      <c r="E83" s="500" t="s">
        <v>1156</v>
      </c>
      <c r="F83" s="503" t="s">
        <v>1151</v>
      </c>
      <c r="G83" s="501" t="s">
        <v>1157</v>
      </c>
      <c r="H83" s="499" t="s">
        <v>1157</v>
      </c>
      <c r="I83" s="502"/>
    </row>
    <row r="84" spans="1:9" s="5" customFormat="1" ht="16.5" hidden="1" thickBot="1">
      <c r="A84" s="325" t="s">
        <v>1030</v>
      </c>
      <c r="B84" s="505" t="s">
        <v>1066</v>
      </c>
      <c r="C84" s="506" t="s">
        <v>1151</v>
      </c>
      <c r="D84" s="507"/>
      <c r="E84" s="508" t="s">
        <v>1148</v>
      </c>
      <c r="F84" s="509" t="s">
        <v>1151</v>
      </c>
      <c r="G84" s="510" t="s">
        <v>1149</v>
      </c>
      <c r="H84" s="507" t="s">
        <v>1149</v>
      </c>
      <c r="I84" s="511"/>
    </row>
    <row r="85" spans="1:9" s="5" customFormat="1" ht="15.75" hidden="1">
      <c r="A85" s="325" t="s">
        <v>1030</v>
      </c>
      <c r="B85" s="514"/>
      <c r="C85" s="500"/>
      <c r="D85" s="500"/>
      <c r="E85" s="500"/>
      <c r="F85" s="515"/>
      <c r="G85" s="515"/>
      <c r="H85" s="500"/>
      <c r="I85" s="500"/>
    </row>
    <row r="86" spans="1:9" s="5" customFormat="1" ht="15.75" hidden="1">
      <c r="A86" s="325" t="s">
        <v>1030</v>
      </c>
      <c r="B86" s="516" t="s">
        <v>1158</v>
      </c>
      <c r="C86" s="517" t="s">
        <v>1159</v>
      </c>
      <c r="D86" s="517" t="s">
        <v>1160</v>
      </c>
      <c r="E86" s="500"/>
      <c r="F86" s="515"/>
      <c r="G86" s="515"/>
      <c r="H86" s="500"/>
      <c r="I86" s="500"/>
    </row>
    <row r="87" spans="1:9" s="5" customFormat="1" ht="15.75" hidden="1">
      <c r="A87" s="325" t="s">
        <v>1030</v>
      </c>
      <c r="B87" s="518" t="s">
        <v>1161</v>
      </c>
      <c r="C87" s="517" t="s">
        <v>1162</v>
      </c>
      <c r="D87" s="517" t="s">
        <v>1163</v>
      </c>
      <c r="E87" s="500"/>
      <c r="F87" s="515"/>
      <c r="G87" s="515"/>
      <c r="H87" s="500"/>
      <c r="I87" s="500"/>
    </row>
    <row r="88" spans="1:9" s="5" customFormat="1" ht="15.75" hidden="1">
      <c r="A88" s="325"/>
      <c r="B88" s="519"/>
      <c r="C88" s="517"/>
      <c r="D88" s="517"/>
      <c r="E88" s="500"/>
      <c r="F88" s="515"/>
      <c r="G88" s="515"/>
      <c r="H88" s="500"/>
      <c r="I88" s="500"/>
    </row>
    <row r="89" spans="1:11" s="62" customFormat="1" ht="12.75" hidden="1">
      <c r="A89" s="287"/>
      <c r="B89" s="288" t="s">
        <v>606</v>
      </c>
      <c r="C89" s="257"/>
      <c r="D89"/>
      <c r="E89"/>
      <c r="F89"/>
      <c r="G89"/>
      <c r="H89"/>
      <c r="I89"/>
      <c r="J89"/>
      <c r="K89"/>
    </row>
    <row r="90" spans="1:9" s="5" customFormat="1" ht="15.75" hidden="1">
      <c r="A90" s="325"/>
      <c r="B90" s="519"/>
      <c r="C90" s="517"/>
      <c r="D90" s="517"/>
      <c r="E90" s="500"/>
      <c r="F90" s="515"/>
      <c r="G90" s="515"/>
      <c r="H90" s="500"/>
      <c r="I90" s="500"/>
    </row>
    <row r="91" spans="1:9" s="5" customFormat="1" ht="15.75" hidden="1">
      <c r="A91" s="325"/>
      <c r="B91" s="519"/>
      <c r="C91" s="517"/>
      <c r="D91" s="517"/>
      <c r="E91" s="500"/>
      <c r="F91" s="515"/>
      <c r="G91" s="515"/>
      <c r="H91" s="500"/>
      <c r="I91" s="500"/>
    </row>
    <row r="92" spans="1:9" s="5" customFormat="1" ht="15.75" hidden="1">
      <c r="A92" s="325"/>
      <c r="B92" s="519"/>
      <c r="C92" s="517"/>
      <c r="D92" s="517"/>
      <c r="E92" s="500"/>
      <c r="F92" s="515"/>
      <c r="G92" s="515"/>
      <c r="H92" s="500"/>
      <c r="I92" s="500"/>
    </row>
    <row r="93" spans="1:9" s="5" customFormat="1" ht="15.75" hidden="1">
      <c r="A93" s="325"/>
      <c r="B93" s="519"/>
      <c r="C93" s="517"/>
      <c r="D93" s="517"/>
      <c r="E93" s="500"/>
      <c r="F93" s="515"/>
      <c r="G93" s="515"/>
      <c r="H93" s="500"/>
      <c r="I93" s="500"/>
    </row>
    <row r="94" spans="1:9" s="5" customFormat="1" ht="15.75" hidden="1">
      <c r="A94" s="325"/>
      <c r="B94" s="519"/>
      <c r="C94" s="517"/>
      <c r="D94" s="517"/>
      <c r="E94" s="500"/>
      <c r="F94" s="515"/>
      <c r="G94" s="515"/>
      <c r="H94" s="500"/>
      <c r="I94" s="500"/>
    </row>
    <row r="95" spans="1:9" s="5" customFormat="1" ht="16.5" hidden="1" thickBot="1">
      <c r="A95" s="520"/>
      <c r="B95" s="514"/>
      <c r="C95" s="500"/>
      <c r="D95" s="500"/>
      <c r="E95" s="500"/>
      <c r="F95" s="515"/>
      <c r="G95" s="515"/>
      <c r="H95" s="500"/>
      <c r="I95" s="500"/>
    </row>
    <row r="96" spans="1:8" s="5" customFormat="1" ht="15.75" customHeight="1" hidden="1" thickBot="1">
      <c r="A96" s="521" t="s">
        <v>1164</v>
      </c>
      <c r="B96" s="522"/>
      <c r="C96" s="522"/>
      <c r="D96" s="522"/>
      <c r="E96" s="522"/>
      <c r="F96" s="523"/>
      <c r="G96" s="524"/>
      <c r="H96" s="524"/>
    </row>
    <row r="97" spans="1:9" s="5" customFormat="1" ht="15.75" hidden="1">
      <c r="A97" s="520" t="s">
        <v>1164</v>
      </c>
      <c r="B97" s="514"/>
      <c r="C97" s="500"/>
      <c r="D97" s="500"/>
      <c r="E97" s="500"/>
      <c r="F97" s="515"/>
      <c r="G97" s="515"/>
      <c r="H97" s="500"/>
      <c r="I97" s="500"/>
    </row>
    <row r="98" spans="1:9" s="5" customFormat="1" ht="16.5" hidden="1" thickBot="1">
      <c r="A98" s="520" t="s">
        <v>1164</v>
      </c>
      <c r="B98" s="514"/>
      <c r="C98" s="525" t="s">
        <v>1165</v>
      </c>
      <c r="D98" s="526" t="s">
        <v>1166</v>
      </c>
      <c r="E98" s="500"/>
      <c r="F98" s="515"/>
      <c r="G98" s="515"/>
      <c r="H98" s="500"/>
      <c r="I98" s="500"/>
    </row>
    <row r="99" spans="1:9" s="5" customFormat="1" ht="15.75" hidden="1">
      <c r="A99" s="520" t="s">
        <v>1164</v>
      </c>
      <c r="B99" s="527" t="s">
        <v>1073</v>
      </c>
      <c r="C99" s="528" t="s">
        <v>164</v>
      </c>
      <c r="D99" s="529"/>
      <c r="E99" s="530" t="s">
        <v>1167</v>
      </c>
      <c r="F99" s="531" t="s">
        <v>1368</v>
      </c>
      <c r="G99" s="532"/>
      <c r="H99" s="7"/>
      <c r="I99" s="12" t="s">
        <v>1168</v>
      </c>
    </row>
    <row r="100" spans="1:9" s="5" customFormat="1" ht="15.75" hidden="1">
      <c r="A100" s="520" t="s">
        <v>1164</v>
      </c>
      <c r="B100" s="533" t="s">
        <v>1075</v>
      </c>
      <c r="C100" s="534" t="s">
        <v>164</v>
      </c>
      <c r="D100" s="535"/>
      <c r="E100" s="536" t="s">
        <v>1167</v>
      </c>
      <c r="F100" s="537" t="s">
        <v>1369</v>
      </c>
      <c r="G100" s="538"/>
      <c r="H100" s="7"/>
      <c r="I100" s="12" t="s">
        <v>1169</v>
      </c>
    </row>
    <row r="101" spans="1:9" s="5" customFormat="1" ht="15.75" hidden="1">
      <c r="A101" s="520" t="s">
        <v>1164</v>
      </c>
      <c r="B101" s="539" t="s">
        <v>1074</v>
      </c>
      <c r="C101" s="540" t="s">
        <v>164</v>
      </c>
      <c r="D101" s="541"/>
      <c r="E101" s="542" t="s">
        <v>1167</v>
      </c>
      <c r="F101" s="543" t="s">
        <v>1370</v>
      </c>
      <c r="G101" s="544"/>
      <c r="H101" s="7"/>
      <c r="I101" s="12" t="s">
        <v>1371</v>
      </c>
    </row>
    <row r="102" spans="1:9" ht="15" hidden="1">
      <c r="A102" s="520" t="s">
        <v>1164</v>
      </c>
      <c r="B102" s="545"/>
      <c r="C102" s="205"/>
      <c r="D102" s="546"/>
      <c r="E102" s="536"/>
      <c r="F102" s="205"/>
      <c r="G102" s="547"/>
      <c r="I102" s="62"/>
    </row>
    <row r="103" spans="1:9" ht="15.75" hidden="1">
      <c r="A103" s="520" t="s">
        <v>1164</v>
      </c>
      <c r="B103" s="548" t="s">
        <v>1035</v>
      </c>
      <c r="C103" s="549" t="s">
        <v>164</v>
      </c>
      <c r="D103" s="550" t="s">
        <v>1170</v>
      </c>
      <c r="E103" s="551" t="s">
        <v>1167</v>
      </c>
      <c r="F103" s="552" t="s">
        <v>1372</v>
      </c>
      <c r="G103" s="553"/>
      <c r="I103" s="12" t="s">
        <v>1171</v>
      </c>
    </row>
    <row r="104" spans="1:9" ht="15.75" hidden="1">
      <c r="A104" s="520" t="s">
        <v>1164</v>
      </c>
      <c r="B104" s="533" t="s">
        <v>1036</v>
      </c>
      <c r="C104" s="549" t="s">
        <v>164</v>
      </c>
      <c r="D104" s="550" t="s">
        <v>1172</v>
      </c>
      <c r="E104" s="536" t="s">
        <v>1167</v>
      </c>
      <c r="F104" s="537" t="s">
        <v>1373</v>
      </c>
      <c r="G104" s="547"/>
      <c r="I104" s="12" t="s">
        <v>1173</v>
      </c>
    </row>
    <row r="105" spans="1:9" ht="15.75" hidden="1">
      <c r="A105" s="520" t="s">
        <v>1164</v>
      </c>
      <c r="B105" s="533" t="s">
        <v>1037</v>
      </c>
      <c r="C105" s="549" t="s">
        <v>164</v>
      </c>
      <c r="D105" s="550" t="s">
        <v>1374</v>
      </c>
      <c r="E105" s="536" t="s">
        <v>1167</v>
      </c>
      <c r="F105" s="537" t="s">
        <v>1375</v>
      </c>
      <c r="G105" s="547"/>
      <c r="I105" s="12" t="s">
        <v>1174</v>
      </c>
    </row>
    <row r="106" spans="1:9" ht="15.75" hidden="1">
      <c r="A106" s="520" t="s">
        <v>1164</v>
      </c>
      <c r="B106" s="533" t="s">
        <v>1038</v>
      </c>
      <c r="C106" s="549" t="s">
        <v>164</v>
      </c>
      <c r="D106" s="550" t="s">
        <v>1376</v>
      </c>
      <c r="E106" s="536" t="s">
        <v>1167</v>
      </c>
      <c r="F106" s="537" t="s">
        <v>1377</v>
      </c>
      <c r="G106" s="547"/>
      <c r="I106" s="12" t="s">
        <v>1175</v>
      </c>
    </row>
    <row r="107" spans="1:9" ht="15.75" hidden="1">
      <c r="A107" s="520" t="s">
        <v>1164</v>
      </c>
      <c r="B107" s="554" t="s">
        <v>1076</v>
      </c>
      <c r="C107" s="555" t="s">
        <v>1176</v>
      </c>
      <c r="D107" s="546"/>
      <c r="E107" s="536" t="s">
        <v>1167</v>
      </c>
      <c r="F107" s="537" t="s">
        <v>1378</v>
      </c>
      <c r="G107" s="547"/>
      <c r="I107" s="12" t="s">
        <v>1177</v>
      </c>
    </row>
    <row r="108" spans="1:9" ht="16.5" hidden="1" thickBot="1">
      <c r="A108" s="520" t="s">
        <v>1164</v>
      </c>
      <c r="B108" s="556" t="s">
        <v>1077</v>
      </c>
      <c r="C108" s="557" t="s">
        <v>1176</v>
      </c>
      <c r="D108" s="558"/>
      <c r="E108" s="559" t="s">
        <v>1167</v>
      </c>
      <c r="F108" s="560" t="s">
        <v>1379</v>
      </c>
      <c r="G108" s="561"/>
      <c r="I108" s="12" t="s">
        <v>1178</v>
      </c>
    </row>
    <row r="109" ht="15" hidden="1">
      <c r="A109" s="520" t="s">
        <v>1164</v>
      </c>
    </row>
    <row r="110" spans="1:4" ht="16.5" hidden="1" thickBot="1">
      <c r="A110" s="520" t="s">
        <v>1164</v>
      </c>
      <c r="C110" s="562" t="s">
        <v>1179</v>
      </c>
      <c r="D110" s="185" t="s">
        <v>1180</v>
      </c>
    </row>
    <row r="111" spans="1:9" ht="15.75" hidden="1">
      <c r="A111" s="520" t="s">
        <v>1164</v>
      </c>
      <c r="B111" s="527" t="s">
        <v>1073</v>
      </c>
      <c r="C111" s="528" t="s">
        <v>1181</v>
      </c>
      <c r="D111" s="529"/>
      <c r="E111" s="563" t="s">
        <v>1182</v>
      </c>
      <c r="F111" s="531" t="s">
        <v>1380</v>
      </c>
      <c r="G111" s="532"/>
      <c r="I111" s="12" t="s">
        <v>1183</v>
      </c>
    </row>
    <row r="112" spans="1:9" ht="15.75" hidden="1">
      <c r="A112" s="520" t="s">
        <v>1164</v>
      </c>
      <c r="B112" s="533" t="s">
        <v>1075</v>
      </c>
      <c r="C112" s="534" t="s">
        <v>1181</v>
      </c>
      <c r="D112" s="535"/>
      <c r="E112" s="564" t="s">
        <v>1184</v>
      </c>
      <c r="F112" s="537" t="s">
        <v>1381</v>
      </c>
      <c r="G112" s="538"/>
      <c r="I112" s="12" t="s">
        <v>1185</v>
      </c>
    </row>
    <row r="113" spans="1:9" ht="15.75" hidden="1">
      <c r="A113" s="520" t="s">
        <v>1164</v>
      </c>
      <c r="B113" s="539" t="s">
        <v>1074</v>
      </c>
      <c r="C113" s="540" t="s">
        <v>1181</v>
      </c>
      <c r="D113" s="541"/>
      <c r="E113" s="565" t="s">
        <v>1182</v>
      </c>
      <c r="F113" s="543" t="s">
        <v>1382</v>
      </c>
      <c r="G113" s="544"/>
      <c r="I113" s="12" t="s">
        <v>1186</v>
      </c>
    </row>
    <row r="114" spans="1:7" ht="15" hidden="1">
      <c r="A114" s="520" t="s">
        <v>1164</v>
      </c>
      <c r="B114" s="545"/>
      <c r="C114" s="205"/>
      <c r="D114" s="546"/>
      <c r="E114" s="564"/>
      <c r="F114" s="205"/>
      <c r="G114" s="547"/>
    </row>
    <row r="115" spans="1:9" ht="15.75" hidden="1">
      <c r="A115" s="520" t="s">
        <v>1164</v>
      </c>
      <c r="B115" s="548" t="s">
        <v>1035</v>
      </c>
      <c r="C115" s="549" t="s">
        <v>1181</v>
      </c>
      <c r="D115" s="566" t="s">
        <v>1187</v>
      </c>
      <c r="E115" s="567" t="s">
        <v>1182</v>
      </c>
      <c r="F115" s="552" t="s">
        <v>1383</v>
      </c>
      <c r="G115" s="553"/>
      <c r="I115" s="12" t="s">
        <v>1188</v>
      </c>
    </row>
    <row r="116" spans="1:9" ht="15.75" hidden="1">
      <c r="A116" s="520" t="s">
        <v>1164</v>
      </c>
      <c r="B116" s="533" t="s">
        <v>1036</v>
      </c>
      <c r="C116" s="549" t="s">
        <v>1181</v>
      </c>
      <c r="D116" s="550" t="s">
        <v>340</v>
      </c>
      <c r="E116" s="564" t="s">
        <v>1184</v>
      </c>
      <c r="F116" s="537" t="s">
        <v>1384</v>
      </c>
      <c r="G116" s="547"/>
      <c r="I116" s="12" t="s">
        <v>1189</v>
      </c>
    </row>
    <row r="117" spans="1:9" ht="15.75" hidden="1">
      <c r="A117" s="520" t="s">
        <v>1164</v>
      </c>
      <c r="B117" s="533" t="s">
        <v>1037</v>
      </c>
      <c r="C117" s="549" t="s">
        <v>1181</v>
      </c>
      <c r="D117" s="568" t="s">
        <v>1037</v>
      </c>
      <c r="E117" s="564" t="s">
        <v>1182</v>
      </c>
      <c r="F117" s="537" t="s">
        <v>1385</v>
      </c>
      <c r="G117" s="547"/>
      <c r="I117" s="12" t="s">
        <v>1190</v>
      </c>
    </row>
    <row r="118" spans="1:9" ht="15.75" hidden="1">
      <c r="A118" s="520" t="s">
        <v>1164</v>
      </c>
      <c r="B118" s="533" t="s">
        <v>1038</v>
      </c>
      <c r="C118" s="549" t="s">
        <v>1181</v>
      </c>
      <c r="D118" s="568" t="s">
        <v>1191</v>
      </c>
      <c r="E118" s="564" t="s">
        <v>1184</v>
      </c>
      <c r="F118" s="537" t="s">
        <v>1386</v>
      </c>
      <c r="G118" s="547"/>
      <c r="I118" s="12" t="s">
        <v>1192</v>
      </c>
    </row>
    <row r="119" spans="1:9" ht="15.75" hidden="1">
      <c r="A119" s="520" t="s">
        <v>1164</v>
      </c>
      <c r="B119" s="554" t="s">
        <v>1076</v>
      </c>
      <c r="C119" s="549" t="s">
        <v>1181</v>
      </c>
      <c r="D119" s="568" t="s">
        <v>1193</v>
      </c>
      <c r="E119" s="564" t="s">
        <v>1182</v>
      </c>
      <c r="F119" s="537" t="s">
        <v>1387</v>
      </c>
      <c r="G119" s="547"/>
      <c r="I119" s="12" t="s">
        <v>1194</v>
      </c>
    </row>
    <row r="120" spans="1:9" ht="16.5" hidden="1" thickBot="1">
      <c r="A120" s="520" t="s">
        <v>1164</v>
      </c>
      <c r="B120" s="556" t="s">
        <v>1077</v>
      </c>
      <c r="C120" s="569" t="s">
        <v>1181</v>
      </c>
      <c r="D120" s="570" t="s">
        <v>1193</v>
      </c>
      <c r="E120" s="571" t="s">
        <v>1184</v>
      </c>
      <c r="F120" s="560" t="s">
        <v>1388</v>
      </c>
      <c r="G120" s="561"/>
      <c r="I120" s="12" t="s">
        <v>1194</v>
      </c>
    </row>
    <row r="121" spans="1:7" ht="15.75" hidden="1">
      <c r="A121" s="520" t="s">
        <v>1164</v>
      </c>
      <c r="B121" s="572"/>
      <c r="C121" s="534"/>
      <c r="D121" s="573"/>
      <c r="E121" s="564"/>
      <c r="F121" s="537"/>
      <c r="G121" s="546"/>
    </row>
    <row r="122" spans="1:4" ht="16.5" hidden="1" thickBot="1">
      <c r="A122" s="520" t="s">
        <v>1164</v>
      </c>
      <c r="C122" s="562" t="s">
        <v>1195</v>
      </c>
      <c r="D122" s="185" t="s">
        <v>1196</v>
      </c>
    </row>
    <row r="123" spans="1:9" ht="15.75" hidden="1">
      <c r="A123" s="520" t="s">
        <v>1164</v>
      </c>
      <c r="B123" s="527" t="s">
        <v>1073</v>
      </c>
      <c r="C123" s="528" t="s">
        <v>1197</v>
      </c>
      <c r="D123" s="529"/>
      <c r="E123" s="563" t="s">
        <v>1198</v>
      </c>
      <c r="F123" s="531" t="s">
        <v>1389</v>
      </c>
      <c r="G123" s="532"/>
      <c r="I123" s="12" t="s">
        <v>1199</v>
      </c>
    </row>
    <row r="124" spans="1:9" ht="15.75" hidden="1">
      <c r="A124" s="520" t="s">
        <v>1164</v>
      </c>
      <c r="B124" s="533" t="s">
        <v>1075</v>
      </c>
      <c r="C124" s="534" t="s">
        <v>1197</v>
      </c>
      <c r="D124" s="535"/>
      <c r="E124" s="564" t="s">
        <v>1198</v>
      </c>
      <c r="F124" s="537" t="s">
        <v>1390</v>
      </c>
      <c r="G124" s="538"/>
      <c r="I124" s="12" t="s">
        <v>1200</v>
      </c>
    </row>
    <row r="125" spans="1:9" ht="15.75" hidden="1">
      <c r="A125" s="520" t="s">
        <v>1164</v>
      </c>
      <c r="B125" s="539" t="s">
        <v>1074</v>
      </c>
      <c r="C125" s="540" t="s">
        <v>1197</v>
      </c>
      <c r="D125" s="541"/>
      <c r="E125" s="565" t="s">
        <v>1198</v>
      </c>
      <c r="F125" s="543" t="s">
        <v>1391</v>
      </c>
      <c r="G125" s="544"/>
      <c r="I125" s="12" t="s">
        <v>1201</v>
      </c>
    </row>
    <row r="126" spans="1:7" ht="15" hidden="1">
      <c r="A126" s="520" t="s">
        <v>1164</v>
      </c>
      <c r="B126" s="545"/>
      <c r="C126" s="205"/>
      <c r="D126" s="546"/>
      <c r="E126" s="564"/>
      <c r="F126" s="205"/>
      <c r="G126" s="547"/>
    </row>
    <row r="127" spans="1:9" ht="15.75" hidden="1">
      <c r="A127" s="520" t="s">
        <v>1164</v>
      </c>
      <c r="B127" s="548" t="s">
        <v>1035</v>
      </c>
      <c r="C127" s="549" t="s">
        <v>1202</v>
      </c>
      <c r="D127" s="566" t="s">
        <v>80</v>
      </c>
      <c r="E127" s="567" t="s">
        <v>1198</v>
      </c>
      <c r="F127" s="552" t="s">
        <v>1392</v>
      </c>
      <c r="G127" s="553"/>
      <c r="I127" s="12" t="s">
        <v>1203</v>
      </c>
    </row>
    <row r="128" spans="1:9" ht="15.75" hidden="1">
      <c r="A128" s="520" t="s">
        <v>1164</v>
      </c>
      <c r="B128" s="533" t="s">
        <v>1036</v>
      </c>
      <c r="C128" s="549" t="s">
        <v>1197</v>
      </c>
      <c r="D128" s="550" t="s">
        <v>340</v>
      </c>
      <c r="E128" s="564" t="s">
        <v>1198</v>
      </c>
      <c r="F128" s="537" t="s">
        <v>1393</v>
      </c>
      <c r="G128" s="547"/>
      <c r="I128" s="12" t="s">
        <v>1204</v>
      </c>
    </row>
    <row r="129" spans="1:9" ht="15.75" hidden="1">
      <c r="A129" s="520" t="s">
        <v>1164</v>
      </c>
      <c r="B129" s="533" t="s">
        <v>1037</v>
      </c>
      <c r="C129" s="549" t="s">
        <v>1197</v>
      </c>
      <c r="D129" s="568" t="s">
        <v>1037</v>
      </c>
      <c r="E129" s="564" t="s">
        <v>1198</v>
      </c>
      <c r="F129" s="537" t="s">
        <v>1394</v>
      </c>
      <c r="G129" s="547"/>
      <c r="I129" s="12" t="s">
        <v>1205</v>
      </c>
    </row>
    <row r="130" spans="1:9" ht="15.75" hidden="1">
      <c r="A130" s="520" t="s">
        <v>1164</v>
      </c>
      <c r="B130" s="533" t="s">
        <v>1038</v>
      </c>
      <c r="C130" s="549" t="s">
        <v>1197</v>
      </c>
      <c r="D130" s="568" t="s">
        <v>1191</v>
      </c>
      <c r="E130" s="564" t="s">
        <v>1198</v>
      </c>
      <c r="F130" s="537" t="s">
        <v>1395</v>
      </c>
      <c r="G130" s="547"/>
      <c r="I130" s="12" t="s">
        <v>1206</v>
      </c>
    </row>
    <row r="131" spans="1:9" ht="15.75" hidden="1">
      <c r="A131" s="520" t="s">
        <v>1164</v>
      </c>
      <c r="B131" s="554" t="s">
        <v>1076</v>
      </c>
      <c r="C131" s="549" t="s">
        <v>1202</v>
      </c>
      <c r="D131" s="568" t="s">
        <v>129</v>
      </c>
      <c r="E131" s="564" t="s">
        <v>1198</v>
      </c>
      <c r="F131" s="537" t="s">
        <v>1396</v>
      </c>
      <c r="G131" s="547"/>
      <c r="I131" s="12" t="s">
        <v>1207</v>
      </c>
    </row>
    <row r="132" spans="1:9" ht="16.5" hidden="1" thickBot="1">
      <c r="A132" s="520" t="s">
        <v>1164</v>
      </c>
      <c r="B132" s="556" t="s">
        <v>1077</v>
      </c>
      <c r="C132" s="569" t="s">
        <v>1202</v>
      </c>
      <c r="D132" s="570" t="s">
        <v>129</v>
      </c>
      <c r="E132" s="571" t="s">
        <v>1198</v>
      </c>
      <c r="F132" s="560" t="s">
        <v>1397</v>
      </c>
      <c r="G132" s="561"/>
      <c r="I132" s="12" t="s">
        <v>1208</v>
      </c>
    </row>
    <row r="133" ht="15" hidden="1">
      <c r="A133" s="520" t="s">
        <v>1164</v>
      </c>
    </row>
    <row r="134" ht="12.75" hidden="1">
      <c r="A134" s="325" t="s">
        <v>34</v>
      </c>
    </row>
    <row r="135" spans="1:12" s="62" customFormat="1" ht="12.75" hidden="1">
      <c r="A135" s="287"/>
      <c r="B135" s="288" t="s">
        <v>606</v>
      </c>
      <c r="C135" s="257"/>
      <c r="D135"/>
      <c r="E135"/>
      <c r="F135"/>
      <c r="G135"/>
      <c r="H135"/>
      <c r="I135"/>
      <c r="J135"/>
      <c r="K135"/>
      <c r="L135"/>
    </row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</sheetData>
  <autoFilter ref="A1:A141"/>
  <mergeCells count="78">
    <mergeCell ref="C68:D68"/>
    <mergeCell ref="C70:D70"/>
    <mergeCell ref="C71:D71"/>
    <mergeCell ref="C72:D72"/>
    <mergeCell ref="O24:Q24"/>
    <mergeCell ref="O25:O26"/>
    <mergeCell ref="I25:K25"/>
    <mergeCell ref="L25:N25"/>
    <mergeCell ref="F26:N26"/>
    <mergeCell ref="B24:N24"/>
    <mergeCell ref="H71:I71"/>
    <mergeCell ref="H72:I72"/>
    <mergeCell ref="H73:I73"/>
    <mergeCell ref="P25:Q25"/>
    <mergeCell ref="H50:I50"/>
    <mergeCell ref="H56:I56"/>
    <mergeCell ref="H70:I70"/>
    <mergeCell ref="G62:J62"/>
    <mergeCell ref="J63:J68"/>
    <mergeCell ref="C50:D50"/>
    <mergeCell ref="A96:F96"/>
    <mergeCell ref="B25:B26"/>
    <mergeCell ref="C25:C26"/>
    <mergeCell ref="D25:D26"/>
    <mergeCell ref="E25:E26"/>
    <mergeCell ref="F25:H25"/>
    <mergeCell ref="H57:I57"/>
    <mergeCell ref="H58:I58"/>
    <mergeCell ref="H55:I55"/>
    <mergeCell ref="B47:F47"/>
    <mergeCell ref="G47:I47"/>
    <mergeCell ref="G54:I54"/>
    <mergeCell ref="C56:D56"/>
    <mergeCell ref="C48:D48"/>
    <mergeCell ref="C49:D49"/>
    <mergeCell ref="H48:I48"/>
    <mergeCell ref="H49:I49"/>
    <mergeCell ref="H51:I51"/>
    <mergeCell ref="H52:I52"/>
    <mergeCell ref="C67:D67"/>
    <mergeCell ref="C51:D51"/>
    <mergeCell ref="C52:D52"/>
    <mergeCell ref="C53:D53"/>
    <mergeCell ref="B54:F54"/>
    <mergeCell ref="C55:D55"/>
    <mergeCell ref="C58:D58"/>
    <mergeCell ref="B62:F62"/>
    <mergeCell ref="C57:D57"/>
    <mergeCell ref="C76:D76"/>
    <mergeCell ref="F63:F68"/>
    <mergeCell ref="C59:D59"/>
    <mergeCell ref="H60:I60"/>
    <mergeCell ref="C60:D60"/>
    <mergeCell ref="H59:I59"/>
    <mergeCell ref="C63:D63"/>
    <mergeCell ref="C64:D64"/>
    <mergeCell ref="C65:D65"/>
    <mergeCell ref="C66:D66"/>
    <mergeCell ref="C73:D73"/>
    <mergeCell ref="C74:D74"/>
    <mergeCell ref="C79:D79"/>
    <mergeCell ref="H79:I79"/>
    <mergeCell ref="C78:D78"/>
    <mergeCell ref="H78:I78"/>
    <mergeCell ref="H74:I74"/>
    <mergeCell ref="H75:I75"/>
    <mergeCell ref="H76:I76"/>
    <mergeCell ref="C75:D75"/>
    <mergeCell ref="C80:D80"/>
    <mergeCell ref="H80:I80"/>
    <mergeCell ref="C81:D81"/>
    <mergeCell ref="H81:I81"/>
    <mergeCell ref="C84:D84"/>
    <mergeCell ref="H84:I84"/>
    <mergeCell ref="C82:D82"/>
    <mergeCell ref="H82:I82"/>
    <mergeCell ref="C83:D83"/>
    <mergeCell ref="H83:I83"/>
  </mergeCells>
  <conditionalFormatting sqref="N30:N39 H28:H41 K28:K41">
    <cfRule type="cellIs" priority="1" dxfId="0" operator="equal" stopIfTrue="1">
      <formula>"?"</formula>
    </cfRule>
    <cfRule type="cellIs" priority="2" dxfId="1" operator="equal" stopIfTrue="1">
      <formula>"!"</formula>
    </cfRule>
  </conditionalFormatting>
  <hyperlinks>
    <hyperlink ref="B135:C135" location="Оглавл.!A1" display="Вернуться к оглавлению"/>
    <hyperlink ref="B89:C89" location="Оглавл.!A1" display="Вернуться к оглавлению"/>
    <hyperlink ref="B44:C44" location="Оглавл.!A1" display="Вернуться к оглавлению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2014-10-12T10:26:45Z</dcterms:created>
  <dcterms:modified xsi:type="dcterms:W3CDTF">2014-10-12T10:27:17Z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