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9270" activeTab="0"/>
  </bookViews>
  <sheets>
    <sheet name="sprawdz" sheetId="1" r:id="rId1"/>
  </sheets>
  <definedNames/>
  <calcPr fullCalcOnLoad="1"/>
</workbook>
</file>

<file path=xl/sharedStrings.xml><?xml version="1.0" encoding="utf-8"?>
<sst xmlns="http://schemas.openxmlformats.org/spreadsheetml/2006/main" count="159" uniqueCount="150">
  <si>
    <t>Тест на знание польского языка</t>
  </si>
  <si>
    <t xml:space="preserve">1. Wpisz dobrą formę trybu rozkazującego </t>
  </si>
  <si>
    <t>(Впишите правильную форму в желтые ячейки)</t>
  </si>
  <si>
    <t>Результаты</t>
  </si>
  <si>
    <r>
      <t>przykład:</t>
    </r>
    <r>
      <rPr>
        <sz val="10"/>
        <rFont val="Arial Cyr"/>
        <family val="0"/>
      </rPr>
      <t xml:space="preserve"> Musisz poszukać książki. </t>
    </r>
    <r>
      <rPr>
        <sz val="10"/>
        <rFont val="Arial Cyr"/>
        <family val="0"/>
      </rPr>
      <t xml:space="preserve"> </t>
    </r>
  </si>
  <si>
    <t>Poszukaj</t>
  </si>
  <si>
    <t>książki!</t>
  </si>
  <si>
    <t xml:space="preserve">a) Musimy poczekać na Marka. </t>
  </si>
  <si>
    <t xml:space="preserve">na Marka! </t>
  </si>
  <si>
    <t xml:space="preserve">b) Musisz zacząć kurs polskiego. </t>
  </si>
  <si>
    <t xml:space="preserve">kurs polskiego! </t>
  </si>
  <si>
    <t xml:space="preserve">c) Musicie powiedzieć to mamie. </t>
  </si>
  <si>
    <t xml:space="preserve">to mamie! </t>
  </si>
  <si>
    <t xml:space="preserve">2. Wpisz dobrą formę przymiotnika lub przysłówka </t>
  </si>
  <si>
    <t>starszy</t>
  </si>
  <si>
    <t xml:space="preserve"> niż jego brat i (dobrze) </t>
  </si>
  <si>
    <t>lepiej</t>
  </si>
  <si>
    <t xml:space="preserve"> mówi po niemiecku.</t>
  </si>
  <si>
    <t xml:space="preserve">a) Dzisiaj jest (zimno) </t>
  </si>
  <si>
    <t xml:space="preserve">niż wczoraj i wieje (silny) </t>
  </si>
  <si>
    <t xml:space="preserve">wiatr. </t>
  </si>
  <si>
    <t xml:space="preserve">b) Kraków jest (mały) </t>
  </si>
  <si>
    <t xml:space="preserve">niż Warszawa i mieszkańców jest w nim (mało) </t>
  </si>
  <si>
    <t>c) Sytuacja jest coraz (zła)</t>
  </si>
  <si>
    <t xml:space="preserve">, i Agnieszka coraz (zdenerwowana). </t>
  </si>
  <si>
    <t xml:space="preserve">d) Jego samochód jest (szybki), </t>
  </si>
  <si>
    <t xml:space="preserve">niż mój. Ale on nie jeździ (szybko) </t>
  </si>
  <si>
    <t>ode mnie.</t>
  </si>
  <si>
    <t>3. Gdzie można spotkać taki napis?</t>
  </si>
  <si>
    <t>(Поставьте цифру 1 в правильной ячейке)</t>
  </si>
  <si>
    <t>1. "Należy spożyć przed 09.2014"</t>
  </si>
  <si>
    <t>na bilecie</t>
  </si>
  <si>
    <t>w książce</t>
  </si>
  <si>
    <t>na opakowaniu ciastek</t>
  </si>
  <si>
    <t>2. "Poczekalnia"</t>
  </si>
  <si>
    <t>w sklepie</t>
  </si>
  <si>
    <t>na dworcu</t>
  </si>
  <si>
    <t>na ulicy</t>
  </si>
  <si>
    <t>3. "Uwaga! Piesi!"</t>
  </si>
  <si>
    <t>u weterynarza</t>
  </si>
  <si>
    <t>na autostradzie</t>
  </si>
  <si>
    <t>4. "Nabiał"</t>
  </si>
  <si>
    <t>w urzędzie</t>
  </si>
  <si>
    <t>w domu</t>
  </si>
  <si>
    <t>w supermarkecie</t>
  </si>
  <si>
    <t>5. "Odprawa celna"</t>
  </si>
  <si>
    <t>w biurze</t>
  </si>
  <si>
    <t>na granicy</t>
  </si>
  <si>
    <t>w muzeum</t>
  </si>
  <si>
    <t>6. "Spis treści"</t>
  </si>
  <si>
    <t>w menu</t>
  </si>
  <si>
    <t>na drzwiach sklepu</t>
  </si>
  <si>
    <t>4. Wpisz odpowiednie przyimki</t>
  </si>
  <si>
    <t>(Впишите в желтые ячейки нужный предлог из предлагаемых)</t>
  </si>
  <si>
    <t>na</t>
  </si>
  <si>
    <t>ze</t>
  </si>
  <si>
    <t>z</t>
  </si>
  <si>
    <t>w</t>
  </si>
  <si>
    <t>nad</t>
  </si>
  <si>
    <t>2x przez</t>
  </si>
  <si>
    <t>u</t>
  </si>
  <si>
    <t>blisko</t>
  </si>
  <si>
    <t>o</t>
  </si>
  <si>
    <t>we</t>
  </si>
  <si>
    <t xml:space="preserve">Zawsze marzyliśmy </t>
  </si>
  <si>
    <t xml:space="preserve">zwiedzeniu Florencji. Oszczędzaliśmy </t>
  </si>
  <si>
    <t xml:space="preserve">tę wycieczkę </t>
  </si>
  <si>
    <t xml:space="preserve">5 lat. </t>
  </si>
  <si>
    <t xml:space="preserve">Zaplanowalismy wszystko </t>
  </si>
  <si>
    <t xml:space="preserve">szczegółami. Wybraliśmy drogę </t>
  </si>
  <si>
    <t xml:space="preserve">Słowację i Austrię. </t>
  </si>
  <si>
    <t xml:space="preserve">Jeden dzień spędziliśmy </t>
  </si>
  <si>
    <t xml:space="preserve">Wenecji, potem zwiedziliśmy Pizę, Anconę i Sienę. </t>
  </si>
  <si>
    <t xml:space="preserve">Trzy dni byliśmy </t>
  </si>
  <si>
    <t>Florencji.</t>
  </si>
  <si>
    <t xml:space="preserve">Moja żona kocha morze, dlatego kilka dni odpoczywalismy </t>
  </si>
  <si>
    <t xml:space="preserve">Adriatykiem. </t>
  </si>
  <si>
    <t xml:space="preserve">Wracając </t>
  </si>
  <si>
    <t xml:space="preserve">Włoch, </t>
  </si>
  <si>
    <t xml:space="preserve">odwiedziliśmy jeszcze kuzynkę żony Martę, która mieszka </t>
  </si>
  <si>
    <t xml:space="preserve">Wiednia. </t>
  </si>
  <si>
    <t xml:space="preserve">Spędziliśmy </t>
  </si>
  <si>
    <t>Marty dwa dni i to był koniec naszych długo wyczekiwanych wakacji.</t>
  </si>
  <si>
    <t>5.Zaznacz słowo, które NIE pasuje do kontekstu</t>
  </si>
  <si>
    <t>1. Wręczyć</t>
  </si>
  <si>
    <t>nagrodę</t>
  </si>
  <si>
    <t>prezent</t>
  </si>
  <si>
    <t>prestiż</t>
  </si>
  <si>
    <t>wymówienie</t>
  </si>
  <si>
    <t>2. Dostać</t>
  </si>
  <si>
    <t>stabilizację</t>
  </si>
  <si>
    <t>propozycję</t>
  </si>
  <si>
    <t>pracę</t>
  </si>
  <si>
    <t>ofertę</t>
  </si>
  <si>
    <t>3. Być</t>
  </si>
  <si>
    <t>na bieżąco</t>
  </si>
  <si>
    <t>na pusto</t>
  </si>
  <si>
    <t>na luzie</t>
  </si>
  <si>
    <t>na tropie</t>
  </si>
  <si>
    <t>4. Założyć</t>
  </si>
  <si>
    <t>konto</t>
  </si>
  <si>
    <t>firmę</t>
  </si>
  <si>
    <t>stadion</t>
  </si>
  <si>
    <t>garnitur</t>
  </si>
  <si>
    <t>5. Popełnić</t>
  </si>
  <si>
    <t>grzech</t>
  </si>
  <si>
    <t>błąd</t>
  </si>
  <si>
    <t>zadanie</t>
  </si>
  <si>
    <t>przestępstwo</t>
  </si>
  <si>
    <t>6. Dokończ wyraz, rozpoczęty na podaną literę</t>
  </si>
  <si>
    <t>(Закончите слова на первую букву)</t>
  </si>
  <si>
    <t xml:space="preserve">1. Nie kupuję pamiątek z podrózy, najważniejsze są  </t>
  </si>
  <si>
    <t xml:space="preserve">2. Ameryka została przez Kolumba </t>
  </si>
  <si>
    <t xml:space="preserve"> w 1492 roku. </t>
  </si>
  <si>
    <t xml:space="preserve">3. Mój przyjaciel jest bardzo </t>
  </si>
  <si>
    <t xml:space="preserve">, nigdy nie kłamie. </t>
  </si>
  <si>
    <t xml:space="preserve">4. Problemem ekologicznym Krakowa jest duże </t>
  </si>
  <si>
    <t>powietrza.</t>
  </si>
  <si>
    <t xml:space="preserve">5. Sylwia uwielbia zakupy, </t>
  </si>
  <si>
    <t xml:space="preserve">mnóstwo pieniędzy na buty, ubrania i kosmetyki. </t>
  </si>
  <si>
    <t>7. Wpisz liczebniki w odpowiednich formach</t>
  </si>
  <si>
    <t>(Впишите правильную форму числительных)</t>
  </si>
  <si>
    <t xml:space="preserve">1. W tym przedstawieniu wystepuje (7) </t>
  </si>
  <si>
    <t xml:space="preserve">aktorów. </t>
  </si>
  <si>
    <t xml:space="preserve">2. Moja sąsiadka ma (4)  </t>
  </si>
  <si>
    <t>dzieci.</t>
  </si>
  <si>
    <t xml:space="preserve">3. Ten film jest dozwolony od (14)  </t>
  </si>
  <si>
    <t>lat.</t>
  </si>
  <si>
    <t xml:space="preserve">4. Na Boże Narodzenie kupiłam prezenty dla (3) </t>
  </si>
  <si>
    <t xml:space="preserve">moich koleżanek. </t>
  </si>
  <si>
    <t xml:space="preserve">5. Zrobiłeś w tym teście (8)  </t>
  </si>
  <si>
    <t>błędów.</t>
  </si>
  <si>
    <t>8. Do czasownika wpisz właściwy prefiks</t>
  </si>
  <si>
    <t>(Добавьте к глаголам нужную приставку)</t>
  </si>
  <si>
    <t xml:space="preserve">1. Na drugie danie </t>
  </si>
  <si>
    <t>mówiliśmy rybę z frytkami.</t>
  </si>
  <si>
    <t xml:space="preserve">2. Reklamy zwykle </t>
  </si>
  <si>
    <t>mawiają nas na kupowanie niepotrzebnych rzeczy.</t>
  </si>
  <si>
    <t xml:space="preserve">3. Na zebraniu z rodzicami nauczycielka długo </t>
  </si>
  <si>
    <t>mawiała wyniki testu końcowego.</t>
  </si>
  <si>
    <t xml:space="preserve">4. W języku polskim najtrudniej </t>
  </si>
  <si>
    <t>mówić kombinację spółgłosek.</t>
  </si>
  <si>
    <t xml:space="preserve">5. Na wiecu wyborczym </t>
  </si>
  <si>
    <t>mawiał lider opozycji.</t>
  </si>
  <si>
    <t xml:space="preserve">6. Szef zaproponował mi lepsze stanowisko, ale </t>
  </si>
  <si>
    <t>mówiłem, bo to było w innym mieście.</t>
  </si>
  <si>
    <t xml:space="preserve">Правильных ответов </t>
  </si>
  <si>
    <t>из 49</t>
  </si>
  <si>
    <t xml:space="preserve">Неправильных ответов </t>
  </si>
  <si>
    <r>
      <t>przykład:</t>
    </r>
    <r>
      <rPr>
        <sz val="10"/>
        <rFont val="Arial Cyr"/>
        <family val="0"/>
      </rPr>
      <t xml:space="preserve"> Piotr jest (stary)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</si>
</sst>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sz val="12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b/>
      <sz val="10"/>
      <color indexed="10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left"/>
    </xf>
    <xf numFmtId="0" fontId="7" fillId="0" borderId="0" xfId="0" applyFont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6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2" borderId="4" xfId="0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10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color rgb="FF008000"/>
      </font>
      <border/>
    </dxf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92"/>
  <sheetViews>
    <sheetView showGridLines="0" tabSelected="1" zoomScale="130" zoomScaleNormal="13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7" sqref="L7:Q7"/>
    </sheetView>
  </sheetViews>
  <sheetFormatPr defaultColWidth="9.00390625" defaultRowHeight="12.75" zeroHeight="1"/>
  <cols>
    <col min="1" max="1" width="2.625" style="0" customWidth="1"/>
    <col min="2" max="6" width="2.75390625" style="5" customWidth="1"/>
    <col min="7" max="7" width="3.25390625" style="5" customWidth="1"/>
    <col min="8" max="8" width="3.375" style="5" customWidth="1"/>
    <col min="9" max="9" width="2.75390625" style="5" customWidth="1"/>
    <col min="10" max="10" width="3.00390625" style="5" customWidth="1"/>
    <col min="11" max="11" width="2.75390625" style="0" customWidth="1"/>
    <col min="12" max="12" width="3.125" style="0" customWidth="1"/>
    <col min="13" max="19" width="2.75390625" style="0" customWidth="1"/>
    <col min="20" max="20" width="3.00390625" style="0" customWidth="1"/>
    <col min="21" max="25" width="2.75390625" style="0" customWidth="1"/>
    <col min="26" max="27" width="2.875" style="0" customWidth="1"/>
    <col min="28" max="36" width="2.75390625" style="0" customWidth="1"/>
    <col min="37" max="48" width="2.75390625" style="2" customWidth="1"/>
    <col min="49" max="51" width="2.75390625" style="3" customWidth="1"/>
    <col min="52" max="111" width="2.75390625" style="0" hidden="1" customWidth="1"/>
    <col min="112" max="16384" width="2.375" style="0" hidden="1" customWidth="1"/>
  </cols>
  <sheetData>
    <row r="1" spans="2:36" ht="12.75" hidden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36:37" ht="12.75">
      <c r="AJ3" s="6"/>
      <c r="AK3" s="7"/>
    </row>
    <row r="4" spans="2:42" ht="12.75">
      <c r="B4" s="8" t="s">
        <v>1</v>
      </c>
      <c r="P4" s="9" t="s">
        <v>2</v>
      </c>
      <c r="AJ4" s="10"/>
      <c r="AK4" s="11" t="s">
        <v>3</v>
      </c>
      <c r="AL4" s="11"/>
      <c r="AM4" s="11"/>
      <c r="AN4" s="11"/>
      <c r="AO4" s="11"/>
      <c r="AP4" s="11"/>
    </row>
    <row r="5" spans="2:36" ht="12.75">
      <c r="B5" s="12" t="s">
        <v>4</v>
      </c>
      <c r="M5" s="13" t="s">
        <v>5</v>
      </c>
      <c r="N5" s="14"/>
      <c r="O5" s="14"/>
      <c r="P5" s="14"/>
      <c r="Q5" s="15"/>
      <c r="R5" t="s">
        <v>6</v>
      </c>
      <c r="AJ5" s="10"/>
    </row>
    <row r="6" spans="2:36" ht="12.75">
      <c r="B6" s="12"/>
      <c r="N6" s="16"/>
      <c r="O6" s="17"/>
      <c r="P6" s="17"/>
      <c r="Q6" s="18"/>
      <c r="AJ6" s="10"/>
    </row>
    <row r="7" spans="2:51" ht="12.75">
      <c r="B7" s="5" t="s">
        <v>7</v>
      </c>
      <c r="L7" s="19"/>
      <c r="M7" s="20"/>
      <c r="N7" s="20"/>
      <c r="O7" s="20"/>
      <c r="P7" s="20"/>
      <c r="Q7" s="21"/>
      <c r="R7" t="s">
        <v>8</v>
      </c>
      <c r="AJ7" s="10"/>
      <c r="AK7" s="22">
        <f>IF(L7="","",IF(L7="poczekajmy","Верно","Подумай еще"))</f>
      </c>
      <c r="AL7" s="22"/>
      <c r="AM7" s="22"/>
      <c r="AN7" s="22"/>
      <c r="AO7" s="22"/>
      <c r="AP7" s="22"/>
      <c r="AW7" s="3">
        <f aca="true" t="shared" si="0" ref="AW7:AW38">IF(AK7="верно",1,0)</f>
        <v>0</v>
      </c>
      <c r="AX7" s="3">
        <f>IF(AR7="верно",1,0)</f>
        <v>0</v>
      </c>
      <c r="AY7" s="3">
        <f>IF(AS7="верно",1,0)</f>
        <v>0</v>
      </c>
    </row>
    <row r="8" spans="2:51" ht="12.75">
      <c r="B8" s="5" t="s">
        <v>9</v>
      </c>
      <c r="L8" s="19"/>
      <c r="M8" s="20"/>
      <c r="N8" s="20"/>
      <c r="O8" s="20"/>
      <c r="P8" s="20"/>
      <c r="Q8" s="21"/>
      <c r="R8" t="s">
        <v>10</v>
      </c>
      <c r="AJ8" s="10"/>
      <c r="AK8" s="22">
        <f>IF(L8="","",IF(L8="zacznij","Верно","Подумай еще"))</f>
      </c>
      <c r="AL8" s="22"/>
      <c r="AM8" s="22"/>
      <c r="AN8" s="22"/>
      <c r="AO8" s="22"/>
      <c r="AP8" s="22"/>
      <c r="AW8" s="3">
        <f t="shared" si="0"/>
        <v>0</v>
      </c>
      <c r="AX8" s="3">
        <f aca="true" t="shared" si="1" ref="AX8:AX41">IF(AN8="верно",1,0)</f>
        <v>0</v>
      </c>
      <c r="AY8" s="3">
        <f aca="true" t="shared" si="2" ref="AY8:AY13">IF(AS8="верно",1,0)</f>
        <v>0</v>
      </c>
    </row>
    <row r="9" spans="2:51" ht="12.75">
      <c r="B9" s="5" t="s">
        <v>11</v>
      </c>
      <c r="L9" s="19"/>
      <c r="M9" s="20"/>
      <c r="N9" s="20"/>
      <c r="O9" s="20"/>
      <c r="P9" s="20"/>
      <c r="Q9" s="21"/>
      <c r="R9" t="s">
        <v>12</v>
      </c>
      <c r="AJ9" s="10"/>
      <c r="AK9" s="22">
        <f>IF(L9="","",IF(L9="powiedzcie","Верно","Подумай еще"))</f>
      </c>
      <c r="AL9" s="22"/>
      <c r="AM9" s="22"/>
      <c r="AN9" s="22"/>
      <c r="AO9" s="22"/>
      <c r="AP9" s="22"/>
      <c r="AW9" s="3">
        <f t="shared" si="0"/>
        <v>0</v>
      </c>
      <c r="AX9" s="3">
        <f t="shared" si="1"/>
        <v>0</v>
      </c>
      <c r="AY9" s="3">
        <f t="shared" si="2"/>
        <v>0</v>
      </c>
    </row>
    <row r="10" spans="12:51" ht="12.75">
      <c r="L10" s="23"/>
      <c r="M10" s="23"/>
      <c r="N10" s="23"/>
      <c r="O10" s="23"/>
      <c r="P10" s="23"/>
      <c r="Q10" s="23"/>
      <c r="AJ10" s="10"/>
      <c r="AW10" s="3">
        <f t="shared" si="0"/>
        <v>0</v>
      </c>
      <c r="AX10" s="3">
        <f t="shared" si="1"/>
        <v>0</v>
      </c>
      <c r="AY10" s="3">
        <f t="shared" si="2"/>
        <v>0</v>
      </c>
    </row>
    <row r="11" spans="2:51" ht="12.75">
      <c r="B11" s="8" t="s">
        <v>13</v>
      </c>
      <c r="AJ11" s="10"/>
      <c r="AW11" s="3">
        <f t="shared" si="0"/>
        <v>0</v>
      </c>
      <c r="AX11" s="3">
        <f t="shared" si="1"/>
        <v>0</v>
      </c>
      <c r="AY11" s="3">
        <f t="shared" si="2"/>
        <v>0</v>
      </c>
    </row>
    <row r="12" spans="2:51" ht="12.75">
      <c r="B12" s="12" t="s">
        <v>149</v>
      </c>
      <c r="J12" s="24" t="s">
        <v>14</v>
      </c>
      <c r="K12" s="25"/>
      <c r="L12" s="25"/>
      <c r="M12" s="25"/>
      <c r="N12" s="25"/>
      <c r="O12" s="26"/>
      <c r="P12" t="s">
        <v>15</v>
      </c>
      <c r="W12" s="24" t="s">
        <v>16</v>
      </c>
      <c r="X12" s="25"/>
      <c r="Y12" s="25"/>
      <c r="Z12" s="25"/>
      <c r="AA12" s="25"/>
      <c r="AB12" s="26"/>
      <c r="AC12" t="s">
        <v>17</v>
      </c>
      <c r="AJ12" s="10"/>
      <c r="AW12" s="3">
        <f t="shared" si="0"/>
        <v>0</v>
      </c>
      <c r="AX12" s="3">
        <f t="shared" si="1"/>
        <v>0</v>
      </c>
      <c r="AY12" s="3">
        <f t="shared" si="2"/>
        <v>0</v>
      </c>
    </row>
    <row r="13" spans="2:51" ht="12.75">
      <c r="B13" s="12"/>
      <c r="AJ13" s="10"/>
      <c r="AW13" s="3">
        <f t="shared" si="0"/>
        <v>0</v>
      </c>
      <c r="AX13" s="3">
        <f t="shared" si="1"/>
        <v>0</v>
      </c>
      <c r="AY13" s="3">
        <f t="shared" si="2"/>
        <v>0</v>
      </c>
    </row>
    <row r="14" spans="2:51" ht="12.75">
      <c r="B14" s="5" t="s">
        <v>18</v>
      </c>
      <c r="I14" s="19"/>
      <c r="J14" s="20"/>
      <c r="K14" s="20"/>
      <c r="L14" s="20"/>
      <c r="M14" s="20"/>
      <c r="N14" s="21"/>
      <c r="O14" t="s">
        <v>19</v>
      </c>
      <c r="W14" s="19"/>
      <c r="X14" s="20"/>
      <c r="Y14" s="20"/>
      <c r="Z14" s="20"/>
      <c r="AA14" s="20"/>
      <c r="AB14" s="21"/>
      <c r="AC14" t="s">
        <v>20</v>
      </c>
      <c r="AJ14" s="10"/>
      <c r="AK14" s="27">
        <f>IF(I14="","",IF(I14="zimniej","Верно","Подумай еще"))</f>
      </c>
      <c r="AL14" s="28"/>
      <c r="AM14" s="28"/>
      <c r="AN14" s="28"/>
      <c r="AO14" s="29"/>
      <c r="AP14" s="27">
        <f>IF(W14="","",IF(W14="silniejszy","Верно","Подумай еще"))</f>
      </c>
      <c r="AQ14" s="28"/>
      <c r="AR14" s="28"/>
      <c r="AS14" s="28"/>
      <c r="AT14" s="29"/>
      <c r="AW14" s="3">
        <f t="shared" si="0"/>
        <v>0</v>
      </c>
      <c r="AX14" s="3">
        <f t="shared" si="1"/>
        <v>0</v>
      </c>
      <c r="AY14" s="3">
        <f>IF(AP14="верно",1,0)</f>
        <v>0</v>
      </c>
    </row>
    <row r="15" spans="2:51" ht="12.75">
      <c r="B15" s="5" t="s">
        <v>21</v>
      </c>
      <c r="I15" s="19"/>
      <c r="J15" s="20"/>
      <c r="K15" s="20"/>
      <c r="L15" s="20"/>
      <c r="M15" s="20"/>
      <c r="N15" s="21"/>
      <c r="O15" t="s">
        <v>22</v>
      </c>
      <c r="AC15" s="30"/>
      <c r="AD15" s="31"/>
      <c r="AE15" s="31"/>
      <c r="AF15" s="31"/>
      <c r="AG15" s="31"/>
      <c r="AH15" s="32"/>
      <c r="AJ15" s="10"/>
      <c r="AK15" s="27">
        <f>IF(I15="","",IF(I15="mniejszy","Верно","Подумай еще"))</f>
      </c>
      <c r="AL15" s="28"/>
      <c r="AM15" s="28"/>
      <c r="AN15" s="28"/>
      <c r="AO15" s="29"/>
      <c r="AP15" s="27">
        <f>IF(AC15="","",IF(AC15="mniej","Верно","Подумай еще"))</f>
      </c>
      <c r="AQ15" s="28"/>
      <c r="AR15" s="28"/>
      <c r="AS15" s="28"/>
      <c r="AT15" s="29"/>
      <c r="AW15" s="3">
        <f t="shared" si="0"/>
        <v>0</v>
      </c>
      <c r="AX15" s="3">
        <f t="shared" si="1"/>
        <v>0</v>
      </c>
      <c r="AY15" s="3">
        <f>IF(AP15="верно",1,0)</f>
        <v>0</v>
      </c>
    </row>
    <row r="16" spans="2:51" ht="12.75">
      <c r="B16" s="5" t="s">
        <v>23</v>
      </c>
      <c r="J16" s="19"/>
      <c r="K16" s="20"/>
      <c r="L16" s="20"/>
      <c r="M16" s="20"/>
      <c r="N16" s="20"/>
      <c r="O16" s="21"/>
      <c r="P16" t="s">
        <v>24</v>
      </c>
      <c r="AA16" s="19"/>
      <c r="AB16" s="20"/>
      <c r="AC16" s="20"/>
      <c r="AD16" s="20"/>
      <c r="AE16" s="20"/>
      <c r="AF16" s="20"/>
      <c r="AG16" s="20"/>
      <c r="AH16" s="21"/>
      <c r="AI16" s="33"/>
      <c r="AJ16" s="34"/>
      <c r="AK16" s="27">
        <f>IF(J16="","",IF(J16="gorsza","Верно","Подумай еще"))</f>
      </c>
      <c r="AL16" s="28"/>
      <c r="AM16" s="28"/>
      <c r="AN16" s="28"/>
      <c r="AO16" s="29"/>
      <c r="AP16" s="27">
        <f>IF(AA16="","",IF(AA16="bardziej zdenerwowana","Верно","Подумай еще"))</f>
      </c>
      <c r="AQ16" s="28"/>
      <c r="AR16" s="28"/>
      <c r="AS16" s="28"/>
      <c r="AT16" s="29"/>
      <c r="AW16" s="3">
        <f t="shared" si="0"/>
        <v>0</v>
      </c>
      <c r="AX16" s="3">
        <f t="shared" si="1"/>
        <v>0</v>
      </c>
      <c r="AY16" s="3">
        <f>IF(AP16="верно",1,0)</f>
        <v>0</v>
      </c>
    </row>
    <row r="17" spans="2:51" ht="12.75">
      <c r="B17" s="35" t="s">
        <v>25</v>
      </c>
      <c r="J17" s="23"/>
      <c r="K17" s="19"/>
      <c r="L17" s="20"/>
      <c r="M17" s="20"/>
      <c r="N17" s="20"/>
      <c r="O17" s="20"/>
      <c r="P17" s="21"/>
      <c r="Q17" t="s">
        <v>26</v>
      </c>
      <c r="AA17" s="19"/>
      <c r="AB17" s="20"/>
      <c r="AC17" s="20"/>
      <c r="AD17" s="20"/>
      <c r="AE17" s="20"/>
      <c r="AF17" s="21"/>
      <c r="AG17" s="36" t="s">
        <v>27</v>
      </c>
      <c r="AH17" s="23"/>
      <c r="AI17" s="33"/>
      <c r="AJ17" s="34"/>
      <c r="AK17" s="27">
        <f>IF(K17="","",IF(K17="szybszy","Верно","Подумай еще"))</f>
      </c>
      <c r="AL17" s="28"/>
      <c r="AM17" s="28"/>
      <c r="AN17" s="28"/>
      <c r="AO17" s="29"/>
      <c r="AP17" s="27">
        <f>IF(AA17="","",IF(AA17="szybciej","Верно","Подумай еще"))</f>
      </c>
      <c r="AQ17" s="28"/>
      <c r="AR17" s="28"/>
      <c r="AS17" s="28"/>
      <c r="AT17" s="29"/>
      <c r="AW17" s="3">
        <f t="shared" si="0"/>
        <v>0</v>
      </c>
      <c r="AX17" s="3">
        <f t="shared" si="1"/>
        <v>0</v>
      </c>
      <c r="AY17" s="3">
        <f>IF(AP17="верно",1,0)</f>
        <v>0</v>
      </c>
    </row>
    <row r="18" spans="36:51" ht="12.75">
      <c r="AJ18" s="10"/>
      <c r="AW18" s="3">
        <f t="shared" si="0"/>
        <v>0</v>
      </c>
      <c r="AX18" s="3">
        <f t="shared" si="1"/>
        <v>0</v>
      </c>
      <c r="AY18" s="3">
        <f aca="true" t="shared" si="3" ref="AY18:AY49">IF(AS18="верно",1,0)</f>
        <v>0</v>
      </c>
    </row>
    <row r="19" spans="2:51" ht="12.75">
      <c r="B19" s="8" t="s">
        <v>28</v>
      </c>
      <c r="N19" s="9" t="s">
        <v>29</v>
      </c>
      <c r="AJ19" s="10"/>
      <c r="AW19" s="3">
        <f t="shared" si="0"/>
        <v>0</v>
      </c>
      <c r="AX19" s="3">
        <f t="shared" si="1"/>
        <v>0</v>
      </c>
      <c r="AY19" s="3">
        <f t="shared" si="3"/>
        <v>0</v>
      </c>
    </row>
    <row r="20" spans="2:51" ht="12.75">
      <c r="B20" s="37" t="s">
        <v>30</v>
      </c>
      <c r="AJ20" s="10"/>
      <c r="AW20" s="3">
        <f t="shared" si="0"/>
        <v>0</v>
      </c>
      <c r="AX20" s="3">
        <f t="shared" si="1"/>
        <v>0</v>
      </c>
      <c r="AY20" s="3">
        <f t="shared" si="3"/>
        <v>0</v>
      </c>
    </row>
    <row r="21" spans="2:51" ht="12.75">
      <c r="B21" s="38"/>
      <c r="C21" s="5" t="s">
        <v>31</v>
      </c>
      <c r="H21" s="38"/>
      <c r="I21" s="5" t="s">
        <v>32</v>
      </c>
      <c r="K21" s="5"/>
      <c r="M21" s="38"/>
      <c r="N21" s="5" t="s">
        <v>33</v>
      </c>
      <c r="U21" s="5"/>
      <c r="V21" s="5"/>
      <c r="AJ21" s="10"/>
      <c r="AK21" s="27">
        <f>IF(B21=1,"Подумай еще",IF(H21=1,"Подумай еще",IF(M21=1,"Верно","")))</f>
      </c>
      <c r="AL21" s="28"/>
      <c r="AM21" s="28"/>
      <c r="AN21" s="28"/>
      <c r="AO21" s="29"/>
      <c r="AW21" s="3">
        <f t="shared" si="0"/>
        <v>0</v>
      </c>
      <c r="AX21" s="3">
        <f t="shared" si="1"/>
        <v>0</v>
      </c>
      <c r="AY21" s="3">
        <f t="shared" si="3"/>
        <v>0</v>
      </c>
    </row>
    <row r="22" spans="2:51" s="41" customFormat="1" ht="12.75">
      <c r="B22" s="39"/>
      <c r="C22" s="40"/>
      <c r="D22" s="40"/>
      <c r="E22" s="40"/>
      <c r="F22" s="40"/>
      <c r="G22" s="40"/>
      <c r="H22" s="39"/>
      <c r="I22" s="40"/>
      <c r="J22" s="40"/>
      <c r="K22" s="40"/>
      <c r="M22" s="39"/>
      <c r="N22" s="40"/>
      <c r="U22" s="40"/>
      <c r="V22" s="40"/>
      <c r="AJ22" s="42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3">
        <f t="shared" si="0"/>
        <v>0</v>
      </c>
      <c r="AX22" s="3">
        <f t="shared" si="1"/>
        <v>0</v>
      </c>
      <c r="AY22" s="3">
        <f t="shared" si="3"/>
        <v>0</v>
      </c>
    </row>
    <row r="23" spans="2:51" ht="12.75">
      <c r="B23" s="5" t="s">
        <v>34</v>
      </c>
      <c r="AJ23" s="10"/>
      <c r="AW23" s="3">
        <f t="shared" si="0"/>
        <v>0</v>
      </c>
      <c r="AX23" s="3">
        <f t="shared" si="1"/>
        <v>0</v>
      </c>
      <c r="AY23" s="3">
        <f t="shared" si="3"/>
        <v>0</v>
      </c>
    </row>
    <row r="24" spans="2:51" ht="12.75">
      <c r="B24" s="38"/>
      <c r="C24" s="5" t="s">
        <v>35</v>
      </c>
      <c r="H24" s="38"/>
      <c r="I24" s="5" t="s">
        <v>36</v>
      </c>
      <c r="K24" s="5"/>
      <c r="M24" s="38"/>
      <c r="N24" s="5" t="s">
        <v>37</v>
      </c>
      <c r="O24" s="5"/>
      <c r="P24" s="5"/>
      <c r="AJ24" s="10"/>
      <c r="AK24" s="27">
        <f>IF(B24=1,"Подумай еще",IF(H24=1,"Верно",IF(M24=1,"Подумай еще","")))</f>
      </c>
      <c r="AL24" s="28"/>
      <c r="AM24" s="28"/>
      <c r="AN24" s="28"/>
      <c r="AO24" s="29"/>
      <c r="AW24" s="3">
        <f t="shared" si="0"/>
        <v>0</v>
      </c>
      <c r="AX24" s="3">
        <f t="shared" si="1"/>
        <v>0</v>
      </c>
      <c r="AY24" s="3">
        <f t="shared" si="3"/>
        <v>0</v>
      </c>
    </row>
    <row r="25" spans="2:51" s="41" customFormat="1" ht="12.75">
      <c r="B25" s="39"/>
      <c r="C25" s="40"/>
      <c r="D25" s="40"/>
      <c r="E25" s="40"/>
      <c r="F25" s="40"/>
      <c r="G25" s="40"/>
      <c r="H25" s="39"/>
      <c r="I25" s="40"/>
      <c r="J25" s="40"/>
      <c r="K25" s="40"/>
      <c r="M25" s="39"/>
      <c r="N25" s="40"/>
      <c r="O25" s="40"/>
      <c r="P25" s="40"/>
      <c r="AJ25" s="42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3">
        <f t="shared" si="0"/>
        <v>0</v>
      </c>
      <c r="AX25" s="3">
        <f t="shared" si="1"/>
        <v>0</v>
      </c>
      <c r="AY25" s="3">
        <f t="shared" si="3"/>
        <v>0</v>
      </c>
    </row>
    <row r="26" spans="2:51" ht="12.75">
      <c r="B26" s="5" t="s">
        <v>38</v>
      </c>
      <c r="AJ26" s="10"/>
      <c r="AW26" s="3">
        <f t="shared" si="0"/>
        <v>0</v>
      </c>
      <c r="AX26" s="3">
        <f t="shared" si="1"/>
        <v>0</v>
      </c>
      <c r="AY26" s="3">
        <f t="shared" si="3"/>
        <v>0</v>
      </c>
    </row>
    <row r="27" spans="2:51" ht="12.75">
      <c r="B27" s="38"/>
      <c r="C27" s="5" t="s">
        <v>39</v>
      </c>
      <c r="H27" s="38"/>
      <c r="I27" s="5" t="s">
        <v>37</v>
      </c>
      <c r="K27" s="5"/>
      <c r="M27" s="38"/>
      <c r="N27" s="5" t="s">
        <v>40</v>
      </c>
      <c r="AJ27" s="10"/>
      <c r="AK27" s="27">
        <f>IF(B27=1,"Подумай еще",IF(H27=1,"Подумай еще",IF(M27=1,"Верно","")))</f>
      </c>
      <c r="AL27" s="28"/>
      <c r="AM27" s="28"/>
      <c r="AN27" s="28"/>
      <c r="AO27" s="29"/>
      <c r="AW27" s="3">
        <f t="shared" si="0"/>
        <v>0</v>
      </c>
      <c r="AX27" s="3">
        <f t="shared" si="1"/>
        <v>0</v>
      </c>
      <c r="AY27" s="3">
        <f t="shared" si="3"/>
        <v>0</v>
      </c>
    </row>
    <row r="28" spans="2:51" s="41" customFormat="1" ht="12.75">
      <c r="B28" s="39"/>
      <c r="C28" s="40"/>
      <c r="D28" s="40"/>
      <c r="E28" s="40"/>
      <c r="F28" s="40"/>
      <c r="G28" s="40"/>
      <c r="H28" s="39"/>
      <c r="I28" s="40"/>
      <c r="J28" s="40"/>
      <c r="K28" s="40"/>
      <c r="M28" s="39"/>
      <c r="N28" s="40"/>
      <c r="AJ28" s="42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3">
        <f t="shared" si="0"/>
        <v>0</v>
      </c>
      <c r="AX28" s="3">
        <f t="shared" si="1"/>
        <v>0</v>
      </c>
      <c r="AY28" s="3">
        <f t="shared" si="3"/>
        <v>0</v>
      </c>
    </row>
    <row r="29" spans="2:51" ht="12.75">
      <c r="B29" s="5" t="s">
        <v>41</v>
      </c>
      <c r="AJ29" s="10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3">
        <f t="shared" si="0"/>
        <v>0</v>
      </c>
      <c r="AX29" s="3">
        <f t="shared" si="1"/>
        <v>0</v>
      </c>
      <c r="AY29" s="3">
        <f t="shared" si="3"/>
        <v>0</v>
      </c>
    </row>
    <row r="30" spans="2:51" ht="12.75">
      <c r="B30" s="38"/>
      <c r="C30" s="5" t="s">
        <v>42</v>
      </c>
      <c r="H30" s="38"/>
      <c r="I30" s="5" t="s">
        <v>43</v>
      </c>
      <c r="K30" s="5"/>
      <c r="M30" s="38"/>
      <c r="N30" s="5" t="s">
        <v>44</v>
      </c>
      <c r="AJ30" s="10"/>
      <c r="AK30" s="45">
        <f>IF(B30=1,"Подумай еще",IF(H30=1,"Подумай еще",IF(M30=1,"Верно","")))</f>
      </c>
      <c r="AL30" s="46"/>
      <c r="AM30" s="46"/>
      <c r="AN30" s="46"/>
      <c r="AO30" s="47"/>
      <c r="AP30" s="44"/>
      <c r="AQ30" s="44"/>
      <c r="AR30" s="44"/>
      <c r="AS30" s="44"/>
      <c r="AT30" s="44"/>
      <c r="AU30" s="44"/>
      <c r="AV30" s="44"/>
      <c r="AW30" s="3">
        <f t="shared" si="0"/>
        <v>0</v>
      </c>
      <c r="AX30" s="3">
        <f t="shared" si="1"/>
        <v>0</v>
      </c>
      <c r="AY30" s="3">
        <f t="shared" si="3"/>
        <v>0</v>
      </c>
    </row>
    <row r="31" spans="2:51" s="41" customFormat="1" ht="12.75">
      <c r="B31" s="39"/>
      <c r="C31" s="40"/>
      <c r="D31" s="40"/>
      <c r="E31" s="40"/>
      <c r="F31" s="40"/>
      <c r="G31" s="40"/>
      <c r="H31" s="39"/>
      <c r="I31" s="40"/>
      <c r="J31" s="40"/>
      <c r="K31" s="40"/>
      <c r="M31" s="39"/>
      <c r="N31" s="40"/>
      <c r="AJ31" s="42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3">
        <f t="shared" si="0"/>
        <v>0</v>
      </c>
      <c r="AX31" s="3">
        <f t="shared" si="1"/>
        <v>0</v>
      </c>
      <c r="AY31" s="3">
        <f t="shared" si="3"/>
        <v>0</v>
      </c>
    </row>
    <row r="32" spans="2:51" ht="12.75">
      <c r="B32" s="5" t="s">
        <v>45</v>
      </c>
      <c r="AJ32" s="10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3">
        <f t="shared" si="0"/>
        <v>0</v>
      </c>
      <c r="AX32" s="3">
        <f t="shared" si="1"/>
        <v>0</v>
      </c>
      <c r="AY32" s="3">
        <f t="shared" si="3"/>
        <v>0</v>
      </c>
    </row>
    <row r="33" spans="2:51" ht="12.75">
      <c r="B33" s="38"/>
      <c r="C33" s="5" t="s">
        <v>46</v>
      </c>
      <c r="H33" s="38"/>
      <c r="I33" s="5" t="s">
        <v>47</v>
      </c>
      <c r="K33" s="5"/>
      <c r="L33" s="5"/>
      <c r="M33" s="38"/>
      <c r="N33" s="5" t="s">
        <v>48</v>
      </c>
      <c r="AJ33" s="10"/>
      <c r="AK33" s="45">
        <f>IF(B33=1,"Подумай еще",IF(H33=1,"Верно",IF(M33=1,"Подумай еще","")))</f>
      </c>
      <c r="AL33" s="46"/>
      <c r="AM33" s="46"/>
      <c r="AN33" s="46"/>
      <c r="AO33" s="47"/>
      <c r="AP33" s="44"/>
      <c r="AQ33" s="44"/>
      <c r="AR33" s="44"/>
      <c r="AS33" s="44"/>
      <c r="AT33" s="44"/>
      <c r="AU33" s="44"/>
      <c r="AV33" s="44"/>
      <c r="AW33" s="3">
        <f t="shared" si="0"/>
        <v>0</v>
      </c>
      <c r="AX33" s="3">
        <f t="shared" si="1"/>
        <v>0</v>
      </c>
      <c r="AY33" s="3">
        <f t="shared" si="3"/>
        <v>0</v>
      </c>
    </row>
    <row r="34" spans="2:51" s="41" customFormat="1" ht="12.75">
      <c r="B34" s="39"/>
      <c r="C34" s="40"/>
      <c r="D34" s="40"/>
      <c r="E34" s="40"/>
      <c r="F34" s="40"/>
      <c r="G34" s="40"/>
      <c r="H34" s="39"/>
      <c r="I34" s="40"/>
      <c r="J34" s="40"/>
      <c r="K34" s="40"/>
      <c r="L34" s="40"/>
      <c r="M34" s="39"/>
      <c r="N34" s="40"/>
      <c r="AJ34" s="42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3">
        <f t="shared" si="0"/>
        <v>0</v>
      </c>
      <c r="AX34" s="3">
        <f t="shared" si="1"/>
        <v>0</v>
      </c>
      <c r="AY34" s="3">
        <f t="shared" si="3"/>
        <v>0</v>
      </c>
    </row>
    <row r="35" spans="2:51" ht="12.75">
      <c r="B35" s="5" t="s">
        <v>49</v>
      </c>
      <c r="AJ35" s="10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3">
        <f t="shared" si="0"/>
        <v>0</v>
      </c>
      <c r="AX35" s="3">
        <f t="shared" si="1"/>
        <v>0</v>
      </c>
      <c r="AY35" s="3">
        <f t="shared" si="3"/>
        <v>0</v>
      </c>
    </row>
    <row r="36" spans="2:51" ht="12.75">
      <c r="B36" s="38"/>
      <c r="C36" s="5" t="s">
        <v>32</v>
      </c>
      <c r="H36" s="38"/>
      <c r="I36" s="5" t="s">
        <v>50</v>
      </c>
      <c r="K36" s="5"/>
      <c r="L36" s="5"/>
      <c r="M36" s="38"/>
      <c r="N36" s="5" t="s">
        <v>51</v>
      </c>
      <c r="AJ36" s="10"/>
      <c r="AK36" s="45">
        <f>IF(B36=1,"Верно",IF(H36=1,"Подумай еще",IF(M36=1,"Подумай еще","")))</f>
      </c>
      <c r="AL36" s="46"/>
      <c r="AM36" s="46"/>
      <c r="AN36" s="46"/>
      <c r="AO36" s="47"/>
      <c r="AP36" s="44"/>
      <c r="AQ36" s="44"/>
      <c r="AR36" s="44"/>
      <c r="AS36" s="44"/>
      <c r="AT36" s="44"/>
      <c r="AU36" s="44"/>
      <c r="AV36" s="44"/>
      <c r="AW36" s="3">
        <f t="shared" si="0"/>
        <v>0</v>
      </c>
      <c r="AX36" s="3">
        <f t="shared" si="1"/>
        <v>0</v>
      </c>
      <c r="AY36" s="3">
        <f t="shared" si="3"/>
        <v>0</v>
      </c>
    </row>
    <row r="37" spans="11:51" ht="12.75">
      <c r="K37" s="5"/>
      <c r="L37" s="5"/>
      <c r="M37" s="5"/>
      <c r="AJ37" s="10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3">
        <f t="shared" si="0"/>
        <v>0</v>
      </c>
      <c r="AX37" s="3">
        <f t="shared" si="1"/>
        <v>0</v>
      </c>
      <c r="AY37" s="3">
        <f t="shared" si="3"/>
        <v>0</v>
      </c>
    </row>
    <row r="38" spans="2:51" ht="12.75">
      <c r="B38" s="8" t="s">
        <v>52</v>
      </c>
      <c r="K38" s="5"/>
      <c r="L38" s="5"/>
      <c r="M38" s="49" t="s">
        <v>53</v>
      </c>
      <c r="AJ38" s="10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3">
        <f t="shared" si="0"/>
        <v>0</v>
      </c>
      <c r="AX38" s="3">
        <f t="shared" si="1"/>
        <v>0</v>
      </c>
      <c r="AY38" s="3">
        <f t="shared" si="3"/>
        <v>0</v>
      </c>
    </row>
    <row r="39" spans="36:51" ht="12.75">
      <c r="AJ39" s="10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3">
        <f aca="true" t="shared" si="4" ref="AW39:AW70">IF(AK39="верно",1,0)</f>
        <v>0</v>
      </c>
      <c r="AX39" s="3">
        <f t="shared" si="1"/>
        <v>0</v>
      </c>
      <c r="AY39" s="3">
        <f t="shared" si="3"/>
        <v>0</v>
      </c>
    </row>
    <row r="40" spans="2:51" s="41" customFormat="1" ht="12.75">
      <c r="B40" s="50" t="s">
        <v>54</v>
      </c>
      <c r="C40" s="51"/>
      <c r="D40" s="50" t="s">
        <v>55</v>
      </c>
      <c r="E40" s="51"/>
      <c r="F40" s="50" t="s">
        <v>56</v>
      </c>
      <c r="G40" s="51"/>
      <c r="H40" s="50" t="s">
        <v>57</v>
      </c>
      <c r="I40" s="51"/>
      <c r="J40" s="52" t="s">
        <v>58</v>
      </c>
      <c r="K40" s="53"/>
      <c r="L40" s="54"/>
      <c r="M40" s="52" t="s">
        <v>59</v>
      </c>
      <c r="N40" s="55"/>
      <c r="O40" s="53"/>
      <c r="P40" s="54"/>
      <c r="Q40" s="50" t="s">
        <v>60</v>
      </c>
      <c r="R40" s="54"/>
      <c r="S40" s="52" t="s">
        <v>61</v>
      </c>
      <c r="T40" s="53"/>
      <c r="U40" s="54"/>
      <c r="V40" s="50" t="s">
        <v>62</v>
      </c>
      <c r="W40" s="54"/>
      <c r="X40" s="50" t="s">
        <v>63</v>
      </c>
      <c r="Y40" s="54"/>
      <c r="AJ40" s="42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3">
        <f t="shared" si="4"/>
        <v>0</v>
      </c>
      <c r="AX40" s="3">
        <f t="shared" si="1"/>
        <v>0</v>
      </c>
      <c r="AY40" s="3">
        <f t="shared" si="3"/>
        <v>0</v>
      </c>
    </row>
    <row r="41" spans="36:51" ht="12.75">
      <c r="AJ41" s="10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3">
        <f t="shared" si="4"/>
        <v>0</v>
      </c>
      <c r="AX41" s="3">
        <f t="shared" si="1"/>
        <v>0</v>
      </c>
      <c r="AY41" s="3">
        <f t="shared" si="3"/>
        <v>0</v>
      </c>
    </row>
    <row r="42" spans="2:51" ht="12.75">
      <c r="B42" s="5" t="s">
        <v>64</v>
      </c>
      <c r="H42" s="19"/>
      <c r="I42" s="21"/>
      <c r="J42" s="5" t="s">
        <v>65</v>
      </c>
      <c r="T42" s="56"/>
      <c r="U42" s="19"/>
      <c r="V42" s="21"/>
      <c r="W42" s="5" t="s">
        <v>66</v>
      </c>
      <c r="AA42" s="19"/>
      <c r="AB42" s="21"/>
      <c r="AC42" s="5" t="s">
        <v>67</v>
      </c>
      <c r="AJ42" s="10"/>
      <c r="AK42" s="45">
        <f>IF(H42="","",IF(H42=V40,"Верно","Подумай еще"))</f>
      </c>
      <c r="AL42" s="46"/>
      <c r="AM42" s="46"/>
      <c r="AN42" s="47"/>
      <c r="AO42" s="45">
        <f>IF(U42="","",IF(U42=B40,"Верно","Подумай еще"))</f>
      </c>
      <c r="AP42" s="46"/>
      <c r="AQ42" s="46"/>
      <c r="AR42" s="47"/>
      <c r="AS42" s="45">
        <f>IF(AA42="","",IF(AA42="przez","Верно","Подумай еще"))</f>
      </c>
      <c r="AT42" s="46"/>
      <c r="AU42" s="46"/>
      <c r="AV42" s="47"/>
      <c r="AW42" s="3">
        <f t="shared" si="4"/>
        <v>0</v>
      </c>
      <c r="AX42" s="3">
        <f>IF(AO42="верно",1,0)</f>
        <v>0</v>
      </c>
      <c r="AY42" s="3">
        <f t="shared" si="3"/>
        <v>0</v>
      </c>
    </row>
    <row r="43" spans="2:51" ht="12.75">
      <c r="B43" s="5" t="s">
        <v>68</v>
      </c>
      <c r="J43" s="19"/>
      <c r="K43" s="21"/>
      <c r="L43" s="5" t="s">
        <v>69</v>
      </c>
      <c r="M43" s="5"/>
      <c r="N43" s="5"/>
      <c r="O43" s="5"/>
      <c r="P43" s="5"/>
      <c r="Q43" s="5"/>
      <c r="R43" s="5"/>
      <c r="V43" s="19"/>
      <c r="W43" s="21"/>
      <c r="X43" s="5" t="s">
        <v>70</v>
      </c>
      <c r="AJ43" s="10"/>
      <c r="AK43" s="45">
        <f>IF(J43="","",IF(J43=D40,"Верно","Подумай еще"))</f>
      </c>
      <c r="AL43" s="46"/>
      <c r="AM43" s="46"/>
      <c r="AN43" s="47"/>
      <c r="AO43" s="45">
        <f>IF(V43="","",IF(V43="przez","Верно","Подумай еще"))</f>
      </c>
      <c r="AP43" s="46"/>
      <c r="AQ43" s="46"/>
      <c r="AR43" s="47"/>
      <c r="AS43" s="44"/>
      <c r="AT43" s="44"/>
      <c r="AU43" s="44"/>
      <c r="AV43" s="44"/>
      <c r="AW43" s="3">
        <f t="shared" si="4"/>
        <v>0</v>
      </c>
      <c r="AX43" s="3">
        <f>IF(AO43="верно",1,0)</f>
        <v>0</v>
      </c>
      <c r="AY43" s="3">
        <f t="shared" si="3"/>
        <v>0</v>
      </c>
    </row>
    <row r="44" spans="2:51" ht="12.75">
      <c r="B44" s="5" t="s">
        <v>71</v>
      </c>
      <c r="I44" s="19"/>
      <c r="J44" s="21"/>
      <c r="K44" t="s">
        <v>72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Z44" t="s">
        <v>73</v>
      </c>
      <c r="AD44" s="5"/>
      <c r="AJ44" s="10"/>
      <c r="AK44" s="45">
        <f>IF(I44="","",IF(I44=H40,"Верно","Подумай еще"))</f>
      </c>
      <c r="AL44" s="46"/>
      <c r="AM44" s="46"/>
      <c r="AN44" s="47"/>
      <c r="AO44" s="44"/>
      <c r="AP44" s="44"/>
      <c r="AQ44" s="44"/>
      <c r="AR44" s="44"/>
      <c r="AS44" s="44"/>
      <c r="AT44" s="44"/>
      <c r="AU44" s="44"/>
      <c r="AV44" s="44"/>
      <c r="AW44" s="3">
        <f t="shared" si="4"/>
        <v>0</v>
      </c>
      <c r="AX44" s="3">
        <f>IF(AN44="верно",1,0)</f>
        <v>0</v>
      </c>
      <c r="AY44" s="3">
        <f t="shared" si="3"/>
        <v>0</v>
      </c>
    </row>
    <row r="45" spans="2:51" ht="12.75">
      <c r="B45" s="19"/>
      <c r="C45" s="21"/>
      <c r="D45" s="5" t="s">
        <v>74</v>
      </c>
      <c r="G45" s="5" t="s">
        <v>75</v>
      </c>
      <c r="K45" s="5"/>
      <c r="L45" s="5"/>
      <c r="M45" s="5"/>
      <c r="N45" s="5"/>
      <c r="O45" s="5"/>
      <c r="X45" s="19"/>
      <c r="Y45" s="21"/>
      <c r="Z45" s="5" t="s">
        <v>76</v>
      </c>
      <c r="AJ45" s="10"/>
      <c r="AK45" s="45">
        <f>IF(B45="","",IF(B45=X40,"Верно","Подумай еще"))</f>
      </c>
      <c r="AL45" s="46"/>
      <c r="AM45" s="46"/>
      <c r="AN45" s="47"/>
      <c r="AO45" s="45">
        <f>IF(X45="","",IF(X45=J40,"Верно","Подумай еще"))</f>
      </c>
      <c r="AP45" s="46"/>
      <c r="AQ45" s="46"/>
      <c r="AR45" s="47"/>
      <c r="AS45" s="44"/>
      <c r="AT45" s="44"/>
      <c r="AU45" s="44"/>
      <c r="AV45" s="44"/>
      <c r="AW45" s="3">
        <f t="shared" si="4"/>
        <v>0</v>
      </c>
      <c r="AX45" s="3">
        <f>IF(AO45="верно",1,0)</f>
        <v>0</v>
      </c>
      <c r="AY45" s="3">
        <f t="shared" si="3"/>
        <v>0</v>
      </c>
    </row>
    <row r="46" spans="2:51" ht="12.75">
      <c r="B46" s="5" t="s">
        <v>77</v>
      </c>
      <c r="E46" s="19"/>
      <c r="F46" s="21"/>
      <c r="G46" t="s">
        <v>78</v>
      </c>
      <c r="H46"/>
      <c r="I46" s="5" t="s">
        <v>79</v>
      </c>
      <c r="Z46" s="19"/>
      <c r="AA46" s="21"/>
      <c r="AB46" s="5" t="s">
        <v>80</v>
      </c>
      <c r="AJ46" s="10"/>
      <c r="AK46" s="45">
        <f>IF(E46="","",IF(E46=F40,"Верно","Подумай еще"))</f>
      </c>
      <c r="AL46" s="46"/>
      <c r="AM46" s="46"/>
      <c r="AN46" s="47"/>
      <c r="AO46" s="45">
        <f>IF(Z46="","",IF(Z46=S40,"Верно","Подумай еще"))</f>
      </c>
      <c r="AP46" s="46"/>
      <c r="AQ46" s="46"/>
      <c r="AR46" s="47"/>
      <c r="AS46" s="44"/>
      <c r="AT46" s="44"/>
      <c r="AU46" s="44"/>
      <c r="AV46" s="44"/>
      <c r="AW46" s="3">
        <f t="shared" si="4"/>
        <v>0</v>
      </c>
      <c r="AX46" s="3">
        <f>IF(AO46="верно",1,0)</f>
        <v>0</v>
      </c>
      <c r="AY46" s="3">
        <f t="shared" si="3"/>
        <v>0</v>
      </c>
    </row>
    <row r="47" spans="2:51" ht="12.75">
      <c r="B47" s="5" t="s">
        <v>81</v>
      </c>
      <c r="F47" s="19"/>
      <c r="G47" s="21"/>
      <c r="H47" s="5" t="s">
        <v>82</v>
      </c>
      <c r="I47"/>
      <c r="J47"/>
      <c r="M47" s="5"/>
      <c r="AJ47" s="10"/>
      <c r="AK47" s="45">
        <f>IF(F47="","",IF(F47=Q40,"Верно","Подумай еще"))</f>
      </c>
      <c r="AL47" s="46"/>
      <c r="AM47" s="46"/>
      <c r="AN47" s="47"/>
      <c r="AO47" s="44"/>
      <c r="AP47" s="44"/>
      <c r="AQ47" s="44"/>
      <c r="AR47" s="44"/>
      <c r="AS47" s="44"/>
      <c r="AT47" s="44"/>
      <c r="AU47" s="44"/>
      <c r="AV47" s="44"/>
      <c r="AW47" s="3">
        <f t="shared" si="4"/>
        <v>0</v>
      </c>
      <c r="AX47" s="3">
        <f aca="true" t="shared" si="5" ref="AX47:AX89">IF(AN47="верно",1,0)</f>
        <v>0</v>
      </c>
      <c r="AY47" s="3">
        <f t="shared" si="3"/>
        <v>0</v>
      </c>
    </row>
    <row r="48" spans="36:51" ht="12.75">
      <c r="AJ48" s="10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3">
        <f t="shared" si="4"/>
        <v>0</v>
      </c>
      <c r="AX48" s="3">
        <f t="shared" si="5"/>
        <v>0</v>
      </c>
      <c r="AY48" s="3">
        <f t="shared" si="3"/>
        <v>0</v>
      </c>
    </row>
    <row r="49" spans="2:51" ht="12.75">
      <c r="B49" s="8" t="s">
        <v>83</v>
      </c>
      <c r="R49" s="9" t="s">
        <v>29</v>
      </c>
      <c r="AJ49" s="10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3">
        <f t="shared" si="4"/>
        <v>0</v>
      </c>
      <c r="AX49" s="3">
        <f t="shared" si="5"/>
        <v>0</v>
      </c>
      <c r="AY49" s="3">
        <f t="shared" si="3"/>
        <v>0</v>
      </c>
    </row>
    <row r="50" spans="36:51" ht="12.75">
      <c r="AJ50" s="10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3">
        <f t="shared" si="4"/>
        <v>0</v>
      </c>
      <c r="AX50" s="3">
        <f t="shared" si="5"/>
        <v>0</v>
      </c>
      <c r="AY50" s="3">
        <f aca="true" t="shared" si="6" ref="AY50:AY81">IF(AS50="верно",1,0)</f>
        <v>0</v>
      </c>
    </row>
    <row r="51" spans="2:51" ht="12.75">
      <c r="B51" s="57" t="s">
        <v>84</v>
      </c>
      <c r="C51" s="57"/>
      <c r="D51" s="57"/>
      <c r="E51" s="57"/>
      <c r="AJ51" s="10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3">
        <f t="shared" si="4"/>
        <v>0</v>
      </c>
      <c r="AX51" s="3">
        <f t="shared" si="5"/>
        <v>0</v>
      </c>
      <c r="AY51" s="3">
        <f t="shared" si="6"/>
        <v>0</v>
      </c>
    </row>
    <row r="52" spans="2:51" ht="12.75">
      <c r="B52" s="38"/>
      <c r="C52" s="5" t="s">
        <v>85</v>
      </c>
      <c r="G52" s="38"/>
      <c r="H52" s="5" t="s">
        <v>86</v>
      </c>
      <c r="K52" s="5"/>
      <c r="L52" s="38"/>
      <c r="M52" s="5" t="s">
        <v>87</v>
      </c>
      <c r="N52" s="5"/>
      <c r="P52" s="38"/>
      <c r="Q52" s="5" t="s">
        <v>88</v>
      </c>
      <c r="AJ52" s="10"/>
      <c r="AK52" s="45">
        <f>IF(B52=1,"Подумай еще",IF(G52=1,"Подумай еще",IF(L52=1,"Верно",IF(P52=1,"Подумай еще",""))))</f>
      </c>
      <c r="AL52" s="46"/>
      <c r="AM52" s="46"/>
      <c r="AN52" s="46"/>
      <c r="AO52" s="47"/>
      <c r="AP52" s="44"/>
      <c r="AQ52" s="44"/>
      <c r="AR52" s="44"/>
      <c r="AS52" s="44"/>
      <c r="AT52" s="44"/>
      <c r="AU52" s="44"/>
      <c r="AV52" s="44"/>
      <c r="AW52" s="3">
        <f t="shared" si="4"/>
        <v>0</v>
      </c>
      <c r="AX52" s="3">
        <f t="shared" si="5"/>
        <v>0</v>
      </c>
      <c r="AY52" s="3">
        <f t="shared" si="6"/>
        <v>0</v>
      </c>
    </row>
    <row r="53" spans="2:51" s="41" customFormat="1" ht="12.75">
      <c r="B53" s="39"/>
      <c r="C53" s="40"/>
      <c r="D53" s="40"/>
      <c r="E53" s="40"/>
      <c r="F53" s="40"/>
      <c r="G53" s="39"/>
      <c r="H53" s="40"/>
      <c r="I53" s="40"/>
      <c r="J53" s="40"/>
      <c r="K53" s="40"/>
      <c r="L53" s="39"/>
      <c r="M53" s="40"/>
      <c r="N53" s="40"/>
      <c r="P53" s="39"/>
      <c r="Q53" s="40"/>
      <c r="AJ53" s="42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3">
        <f t="shared" si="4"/>
        <v>0</v>
      </c>
      <c r="AX53" s="3">
        <f t="shared" si="5"/>
        <v>0</v>
      </c>
      <c r="AY53" s="3">
        <f t="shared" si="6"/>
        <v>0</v>
      </c>
    </row>
    <row r="54" spans="2:51" ht="12.75">
      <c r="B54" s="57" t="s">
        <v>89</v>
      </c>
      <c r="C54" s="57"/>
      <c r="D54" s="57"/>
      <c r="E54" s="57"/>
      <c r="AJ54" s="10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3">
        <f t="shared" si="4"/>
        <v>0</v>
      </c>
      <c r="AX54" s="3">
        <f t="shared" si="5"/>
        <v>0</v>
      </c>
      <c r="AY54" s="3">
        <f t="shared" si="6"/>
        <v>0</v>
      </c>
    </row>
    <row r="55" spans="2:51" ht="12.75">
      <c r="B55" s="38"/>
      <c r="C55" s="5" t="s">
        <v>90</v>
      </c>
      <c r="G55" s="38"/>
      <c r="H55" s="5" t="s">
        <v>91</v>
      </c>
      <c r="K55" s="5"/>
      <c r="L55" s="38"/>
      <c r="M55" s="5" t="s">
        <v>92</v>
      </c>
      <c r="N55" s="5"/>
      <c r="O55" s="5"/>
      <c r="P55" s="38"/>
      <c r="Q55" s="5" t="s">
        <v>93</v>
      </c>
      <c r="AJ55" s="10"/>
      <c r="AK55" s="45">
        <f>IF(B55=1,"Верно",IF(G55=1,"Подумай еще",IF(L55=1,"Подумай еще",IF(P55=1,"Подумай еще",""))))</f>
      </c>
      <c r="AL55" s="46"/>
      <c r="AM55" s="46"/>
      <c r="AN55" s="46"/>
      <c r="AO55" s="47"/>
      <c r="AP55" s="44"/>
      <c r="AQ55" s="44"/>
      <c r="AR55" s="44"/>
      <c r="AS55" s="44"/>
      <c r="AT55" s="44"/>
      <c r="AU55" s="44"/>
      <c r="AV55" s="44"/>
      <c r="AW55" s="3">
        <f t="shared" si="4"/>
        <v>0</v>
      </c>
      <c r="AX55" s="3">
        <f t="shared" si="5"/>
        <v>0</v>
      </c>
      <c r="AY55" s="3">
        <f t="shared" si="6"/>
        <v>0</v>
      </c>
    </row>
    <row r="56" spans="2:51" s="41" customFormat="1" ht="12.75">
      <c r="B56" s="39"/>
      <c r="C56" s="40"/>
      <c r="D56" s="40"/>
      <c r="E56" s="40"/>
      <c r="F56" s="40"/>
      <c r="G56" s="39"/>
      <c r="H56" s="40"/>
      <c r="I56" s="40"/>
      <c r="J56" s="40"/>
      <c r="K56" s="40"/>
      <c r="L56" s="39"/>
      <c r="M56" s="40"/>
      <c r="N56" s="40"/>
      <c r="O56" s="40"/>
      <c r="P56" s="39"/>
      <c r="Q56" s="40"/>
      <c r="AJ56" s="42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3">
        <f t="shared" si="4"/>
        <v>0</v>
      </c>
      <c r="AX56" s="3">
        <f t="shared" si="5"/>
        <v>0</v>
      </c>
      <c r="AY56" s="3">
        <f t="shared" si="6"/>
        <v>0</v>
      </c>
    </row>
    <row r="57" spans="2:51" ht="12.75">
      <c r="B57" s="57" t="s">
        <v>94</v>
      </c>
      <c r="C57" s="57"/>
      <c r="D57" s="57"/>
      <c r="E57" s="57"/>
      <c r="AJ57" s="10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3">
        <f t="shared" si="4"/>
        <v>0</v>
      </c>
      <c r="AX57" s="3">
        <f t="shared" si="5"/>
        <v>0</v>
      </c>
      <c r="AY57" s="3">
        <f t="shared" si="6"/>
        <v>0</v>
      </c>
    </row>
    <row r="58" spans="2:51" ht="12.75">
      <c r="B58" s="38"/>
      <c r="C58" s="5" t="s">
        <v>95</v>
      </c>
      <c r="G58" s="38"/>
      <c r="H58" s="5" t="s">
        <v>96</v>
      </c>
      <c r="K58" s="5"/>
      <c r="L58" s="38"/>
      <c r="M58" s="5" t="s">
        <v>97</v>
      </c>
      <c r="N58" s="5"/>
      <c r="O58" s="5"/>
      <c r="P58" s="38"/>
      <c r="Q58" s="5" t="s">
        <v>98</v>
      </c>
      <c r="R58" s="5"/>
      <c r="S58" s="5"/>
      <c r="T58" s="5"/>
      <c r="U58" s="5"/>
      <c r="V58" s="5"/>
      <c r="AJ58" s="10"/>
      <c r="AK58" s="45">
        <f>IF(B58=1,"Подумай еще",IF(G58=1,"Верно",IF(L58=1,"Подумай еще",IF(P58=1,"Подумай еще",""))))</f>
      </c>
      <c r="AL58" s="46"/>
      <c r="AM58" s="46"/>
      <c r="AN58" s="46"/>
      <c r="AO58" s="47"/>
      <c r="AP58" s="44"/>
      <c r="AQ58" s="44"/>
      <c r="AR58" s="44"/>
      <c r="AS58" s="44"/>
      <c r="AT58" s="44"/>
      <c r="AU58" s="44"/>
      <c r="AV58" s="44"/>
      <c r="AW58" s="3">
        <f t="shared" si="4"/>
        <v>0</v>
      </c>
      <c r="AX58" s="3">
        <f t="shared" si="5"/>
        <v>0</v>
      </c>
      <c r="AY58" s="3">
        <f t="shared" si="6"/>
        <v>0</v>
      </c>
    </row>
    <row r="59" spans="2:51" s="41" customFormat="1" ht="12.75">
      <c r="B59" s="39"/>
      <c r="C59" s="40"/>
      <c r="D59" s="40"/>
      <c r="E59" s="40"/>
      <c r="F59" s="40"/>
      <c r="G59" s="39"/>
      <c r="H59" s="40"/>
      <c r="I59" s="40"/>
      <c r="J59" s="40"/>
      <c r="K59" s="40"/>
      <c r="L59" s="39"/>
      <c r="M59" s="40"/>
      <c r="N59" s="40"/>
      <c r="O59" s="40"/>
      <c r="P59" s="39"/>
      <c r="Q59" s="40"/>
      <c r="R59" s="40"/>
      <c r="S59" s="40"/>
      <c r="T59" s="40"/>
      <c r="U59" s="40"/>
      <c r="V59" s="40"/>
      <c r="AJ59" s="42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3">
        <f t="shared" si="4"/>
        <v>0</v>
      </c>
      <c r="AX59" s="3">
        <f t="shared" si="5"/>
        <v>0</v>
      </c>
      <c r="AY59" s="3">
        <f t="shared" si="6"/>
        <v>0</v>
      </c>
    </row>
    <row r="60" spans="2:51" ht="12.75">
      <c r="B60" s="57" t="s">
        <v>99</v>
      </c>
      <c r="C60" s="57"/>
      <c r="D60" s="57"/>
      <c r="E60" s="57"/>
      <c r="AJ60" s="10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3">
        <f t="shared" si="4"/>
        <v>0</v>
      </c>
      <c r="AX60" s="3">
        <f t="shared" si="5"/>
        <v>0</v>
      </c>
      <c r="AY60" s="3">
        <f t="shared" si="6"/>
        <v>0</v>
      </c>
    </row>
    <row r="61" spans="2:51" ht="12.75">
      <c r="B61" s="38"/>
      <c r="C61" s="5" t="s">
        <v>100</v>
      </c>
      <c r="G61" s="38"/>
      <c r="H61" s="5" t="s">
        <v>101</v>
      </c>
      <c r="K61" s="5"/>
      <c r="L61" s="38"/>
      <c r="M61" s="5" t="s">
        <v>102</v>
      </c>
      <c r="N61" s="5"/>
      <c r="O61" s="5"/>
      <c r="P61" s="38"/>
      <c r="Q61" s="5" t="s">
        <v>103</v>
      </c>
      <c r="R61" s="5"/>
      <c r="S61" s="5"/>
      <c r="T61" s="5"/>
      <c r="U61" s="5"/>
      <c r="V61" s="5"/>
      <c r="AJ61" s="10"/>
      <c r="AK61" s="45">
        <f>IF(B61=1,"Подумай еще",IF(G61=1,"Подумай еще",IF(L61=1,"Верно",IF(P61=1,"Подумай еще",""))))</f>
      </c>
      <c r="AL61" s="46"/>
      <c r="AM61" s="46"/>
      <c r="AN61" s="46"/>
      <c r="AO61" s="47"/>
      <c r="AP61" s="44"/>
      <c r="AQ61" s="44"/>
      <c r="AR61" s="44"/>
      <c r="AS61" s="44"/>
      <c r="AT61" s="44"/>
      <c r="AU61" s="44"/>
      <c r="AV61" s="44"/>
      <c r="AW61" s="3">
        <f t="shared" si="4"/>
        <v>0</v>
      </c>
      <c r="AX61" s="3">
        <f t="shared" si="5"/>
        <v>0</v>
      </c>
      <c r="AY61" s="3">
        <f t="shared" si="6"/>
        <v>0</v>
      </c>
    </row>
    <row r="62" spans="2:51" s="41" customFormat="1" ht="12.75">
      <c r="B62" s="39"/>
      <c r="C62" s="40"/>
      <c r="D62" s="40"/>
      <c r="E62" s="40"/>
      <c r="F62" s="40"/>
      <c r="G62" s="39"/>
      <c r="H62" s="40"/>
      <c r="I62" s="40"/>
      <c r="J62" s="40"/>
      <c r="K62" s="40"/>
      <c r="L62" s="39"/>
      <c r="M62" s="40"/>
      <c r="N62" s="40"/>
      <c r="O62" s="40"/>
      <c r="P62" s="39"/>
      <c r="Q62" s="40"/>
      <c r="R62" s="40"/>
      <c r="S62" s="40"/>
      <c r="T62" s="40"/>
      <c r="U62" s="40"/>
      <c r="V62" s="40"/>
      <c r="AJ62" s="42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3">
        <f t="shared" si="4"/>
        <v>0</v>
      </c>
      <c r="AX62" s="3">
        <f t="shared" si="5"/>
        <v>0</v>
      </c>
      <c r="AY62" s="3">
        <f t="shared" si="6"/>
        <v>0</v>
      </c>
    </row>
    <row r="63" spans="2:51" ht="12.75">
      <c r="B63" s="57" t="s">
        <v>104</v>
      </c>
      <c r="C63" s="57"/>
      <c r="D63" s="57"/>
      <c r="E63" s="57"/>
      <c r="AJ63" s="10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3">
        <f t="shared" si="4"/>
        <v>0</v>
      </c>
      <c r="AX63" s="3">
        <f t="shared" si="5"/>
        <v>0</v>
      </c>
      <c r="AY63" s="3">
        <f t="shared" si="6"/>
        <v>0</v>
      </c>
    </row>
    <row r="64" spans="2:51" ht="12.75">
      <c r="B64" s="38"/>
      <c r="C64" s="5" t="s">
        <v>105</v>
      </c>
      <c r="G64" s="38"/>
      <c r="H64" s="5" t="s">
        <v>106</v>
      </c>
      <c r="K64" s="5"/>
      <c r="L64" s="38"/>
      <c r="M64" s="5" t="s">
        <v>107</v>
      </c>
      <c r="N64" s="5"/>
      <c r="O64" s="5"/>
      <c r="P64" s="38"/>
      <c r="Q64" s="5" t="s">
        <v>108</v>
      </c>
      <c r="R64" s="5"/>
      <c r="S64" s="5"/>
      <c r="T64" s="5"/>
      <c r="U64" s="5"/>
      <c r="V64" s="5"/>
      <c r="AJ64" s="10"/>
      <c r="AK64" s="45">
        <f>IF(B64=1,"Подумай еще",IF(G64=1,"Подумай еще",IF(L64=1,"Верно",IF(P64=1,"Подумай еще",""))))</f>
      </c>
      <c r="AL64" s="46"/>
      <c r="AM64" s="46"/>
      <c r="AN64" s="46"/>
      <c r="AO64" s="47"/>
      <c r="AP64" s="44"/>
      <c r="AQ64" s="44"/>
      <c r="AR64" s="44"/>
      <c r="AS64" s="44"/>
      <c r="AT64" s="44"/>
      <c r="AU64" s="44"/>
      <c r="AV64" s="44"/>
      <c r="AW64" s="3">
        <f t="shared" si="4"/>
        <v>0</v>
      </c>
      <c r="AX64" s="3">
        <f t="shared" si="5"/>
        <v>0</v>
      </c>
      <c r="AY64" s="3">
        <f t="shared" si="6"/>
        <v>0</v>
      </c>
    </row>
    <row r="65" spans="2:51" s="41" customFormat="1" ht="12.75">
      <c r="B65" s="39"/>
      <c r="C65" s="40"/>
      <c r="D65" s="40"/>
      <c r="E65" s="40"/>
      <c r="F65" s="40"/>
      <c r="G65" s="39"/>
      <c r="H65" s="40"/>
      <c r="I65" s="40"/>
      <c r="J65" s="40"/>
      <c r="K65" s="40"/>
      <c r="L65" s="39"/>
      <c r="M65" s="40"/>
      <c r="N65" s="40"/>
      <c r="O65" s="40"/>
      <c r="P65" s="39"/>
      <c r="Q65" s="40"/>
      <c r="R65" s="40"/>
      <c r="S65" s="40"/>
      <c r="T65" s="40"/>
      <c r="U65" s="40"/>
      <c r="V65" s="40"/>
      <c r="AJ65" s="42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3">
        <f t="shared" si="4"/>
        <v>0</v>
      </c>
      <c r="AX65" s="3">
        <f t="shared" si="5"/>
        <v>0</v>
      </c>
      <c r="AY65" s="3">
        <f t="shared" si="6"/>
        <v>0</v>
      </c>
    </row>
    <row r="66" spans="2:51" s="41" customFormat="1" ht="12.75">
      <c r="B66" s="58" t="s">
        <v>109</v>
      </c>
      <c r="C66" s="40"/>
      <c r="D66" s="40"/>
      <c r="E66" s="40"/>
      <c r="F66" s="40"/>
      <c r="G66" s="39"/>
      <c r="H66" s="40"/>
      <c r="I66" s="40"/>
      <c r="J66" s="40"/>
      <c r="K66" s="40"/>
      <c r="L66" s="39"/>
      <c r="M66" s="40"/>
      <c r="N66" s="40"/>
      <c r="O66" s="40"/>
      <c r="P66" s="39"/>
      <c r="Q66" s="40"/>
      <c r="R66" s="59" t="s">
        <v>110</v>
      </c>
      <c r="S66" s="40"/>
      <c r="T66" s="40"/>
      <c r="U66" s="40"/>
      <c r="V66" s="40"/>
      <c r="AJ66" s="42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3">
        <f t="shared" si="4"/>
        <v>0</v>
      </c>
      <c r="AX66" s="3">
        <f t="shared" si="5"/>
        <v>0</v>
      </c>
      <c r="AY66" s="3">
        <f t="shared" si="6"/>
        <v>0</v>
      </c>
    </row>
    <row r="67" spans="2:51" s="41" customFormat="1" ht="12.75">
      <c r="B67" s="39"/>
      <c r="C67" s="40"/>
      <c r="D67" s="40"/>
      <c r="E67" s="40"/>
      <c r="F67" s="40"/>
      <c r="G67" s="39"/>
      <c r="H67" s="40"/>
      <c r="I67" s="40"/>
      <c r="J67" s="40"/>
      <c r="K67" s="40"/>
      <c r="L67" s="39"/>
      <c r="M67" s="40"/>
      <c r="N67" s="40"/>
      <c r="O67" s="40"/>
      <c r="P67" s="39"/>
      <c r="Q67" s="40"/>
      <c r="R67" s="40"/>
      <c r="S67" s="40"/>
      <c r="T67" s="40"/>
      <c r="U67" s="40"/>
      <c r="V67" s="40"/>
      <c r="AJ67" s="42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3">
        <f t="shared" si="4"/>
        <v>0</v>
      </c>
      <c r="AX67" s="3">
        <f t="shared" si="5"/>
        <v>0</v>
      </c>
      <c r="AY67" s="3">
        <f t="shared" si="6"/>
        <v>0</v>
      </c>
    </row>
    <row r="68" spans="2:51" ht="12.75">
      <c r="B68" s="5" t="s">
        <v>111</v>
      </c>
      <c r="Q68" s="60" t="s">
        <v>57</v>
      </c>
      <c r="R68" s="61"/>
      <c r="S68" s="61"/>
      <c r="T68" s="61"/>
      <c r="U68" s="62"/>
      <c r="AJ68" s="10"/>
      <c r="AK68" s="45">
        <f>IF(Q68="w","",IF(Q68="wrażenia","Верно","Подумай еще"))</f>
      </c>
      <c r="AL68" s="46"/>
      <c r="AM68" s="46"/>
      <c r="AN68" s="46"/>
      <c r="AO68" s="47"/>
      <c r="AP68" s="44"/>
      <c r="AQ68" s="44"/>
      <c r="AR68" s="44"/>
      <c r="AS68" s="44"/>
      <c r="AT68" s="44"/>
      <c r="AU68" s="44"/>
      <c r="AV68" s="44"/>
      <c r="AW68" s="3">
        <f t="shared" si="4"/>
        <v>0</v>
      </c>
      <c r="AX68" s="3">
        <f t="shared" si="5"/>
        <v>0</v>
      </c>
      <c r="AY68" s="3">
        <f t="shared" si="6"/>
        <v>0</v>
      </c>
    </row>
    <row r="69" spans="2:51" ht="12.75">
      <c r="B69" s="5" t="s">
        <v>112</v>
      </c>
      <c r="L69" s="60" t="s">
        <v>62</v>
      </c>
      <c r="M69" s="61"/>
      <c r="N69" s="61"/>
      <c r="O69" s="61"/>
      <c r="P69" s="62"/>
      <c r="Q69" t="s">
        <v>113</v>
      </c>
      <c r="AJ69" s="10"/>
      <c r="AK69" s="45">
        <f>IF(L69="o","",IF(L69="odkryta","Верно","Подумай еще"))</f>
      </c>
      <c r="AL69" s="46"/>
      <c r="AM69" s="46"/>
      <c r="AN69" s="46"/>
      <c r="AO69" s="47"/>
      <c r="AP69" s="44"/>
      <c r="AQ69" s="44"/>
      <c r="AR69" s="44"/>
      <c r="AS69" s="44"/>
      <c r="AT69" s="44"/>
      <c r="AU69" s="44"/>
      <c r="AV69" s="44"/>
      <c r="AW69" s="3">
        <f t="shared" si="4"/>
        <v>0</v>
      </c>
      <c r="AX69" s="3">
        <f t="shared" si="5"/>
        <v>0</v>
      </c>
      <c r="AY69" s="3">
        <f t="shared" si="6"/>
        <v>0</v>
      </c>
    </row>
    <row r="70" spans="2:51" ht="12.75">
      <c r="B70" s="5" t="s">
        <v>114</v>
      </c>
      <c r="J70" s="60" t="s">
        <v>60</v>
      </c>
      <c r="K70" s="61"/>
      <c r="L70" s="61"/>
      <c r="M70" s="61"/>
      <c r="N70" s="62"/>
      <c r="O70" t="s">
        <v>115</v>
      </c>
      <c r="AJ70" s="10"/>
      <c r="AK70" s="45">
        <f>IF(J70="u","",IF(J70="uczciwy","Верно","Подумай еще"))</f>
      </c>
      <c r="AL70" s="46"/>
      <c r="AM70" s="46"/>
      <c r="AN70" s="46"/>
      <c r="AO70" s="47"/>
      <c r="AP70" s="44"/>
      <c r="AQ70" s="44"/>
      <c r="AR70" s="44"/>
      <c r="AS70" s="44"/>
      <c r="AT70" s="44"/>
      <c r="AU70" s="44"/>
      <c r="AV70" s="44"/>
      <c r="AW70" s="3">
        <f t="shared" si="4"/>
        <v>0</v>
      </c>
      <c r="AX70" s="3">
        <f t="shared" si="5"/>
        <v>0</v>
      </c>
      <c r="AY70" s="3">
        <f t="shared" si="6"/>
        <v>0</v>
      </c>
    </row>
    <row r="71" spans="2:51" ht="12.75">
      <c r="B71" s="5" t="s">
        <v>116</v>
      </c>
      <c r="P71" s="60" t="s">
        <v>56</v>
      </c>
      <c r="Q71" s="61"/>
      <c r="R71" s="61"/>
      <c r="S71" s="61"/>
      <c r="T71" s="61"/>
      <c r="U71" s="62"/>
      <c r="V71" t="s">
        <v>117</v>
      </c>
      <c r="AJ71" s="10"/>
      <c r="AK71" s="45">
        <f>IF(P71="z","",IF(P71="zanieczyszczenie","Верно","Подумай еще"))</f>
      </c>
      <c r="AL71" s="46"/>
      <c r="AM71" s="46"/>
      <c r="AN71" s="46"/>
      <c r="AO71" s="47"/>
      <c r="AP71" s="44"/>
      <c r="AQ71" s="44"/>
      <c r="AR71" s="44"/>
      <c r="AS71" s="44"/>
      <c r="AT71" s="44"/>
      <c r="AU71" s="44"/>
      <c r="AV71" s="44"/>
      <c r="AW71" s="3">
        <f aca="true" t="shared" si="7" ref="AW71:AW89">IF(AK71="верно",1,0)</f>
        <v>0</v>
      </c>
      <c r="AX71" s="3">
        <f t="shared" si="5"/>
        <v>0</v>
      </c>
      <c r="AY71" s="3">
        <f t="shared" si="6"/>
        <v>0</v>
      </c>
    </row>
    <row r="72" spans="2:51" ht="12.75">
      <c r="B72" s="5" t="s">
        <v>118</v>
      </c>
      <c r="J72" s="60" t="s">
        <v>57</v>
      </c>
      <c r="K72" s="61"/>
      <c r="L72" s="61"/>
      <c r="M72" s="61"/>
      <c r="N72" s="62"/>
      <c r="O72" t="s">
        <v>119</v>
      </c>
      <c r="AJ72" s="10"/>
      <c r="AK72" s="45">
        <f>IF(J72="w","",IF(J72="wydaje","Верно","Подумай еще"))</f>
      </c>
      <c r="AL72" s="46"/>
      <c r="AM72" s="46"/>
      <c r="AN72" s="46"/>
      <c r="AO72" s="47"/>
      <c r="AP72" s="44"/>
      <c r="AQ72" s="44"/>
      <c r="AR72" s="44"/>
      <c r="AS72" s="44"/>
      <c r="AT72" s="44"/>
      <c r="AU72" s="44"/>
      <c r="AV72" s="44"/>
      <c r="AW72" s="3">
        <f t="shared" si="7"/>
        <v>0</v>
      </c>
      <c r="AX72" s="3">
        <f t="shared" si="5"/>
        <v>0</v>
      </c>
      <c r="AY72" s="3">
        <f t="shared" si="6"/>
        <v>0</v>
      </c>
    </row>
    <row r="73" spans="36:51" ht="12.75">
      <c r="AJ73" s="10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3">
        <f t="shared" si="7"/>
        <v>0</v>
      </c>
      <c r="AX73" s="3">
        <f t="shared" si="5"/>
        <v>0</v>
      </c>
      <c r="AY73" s="3">
        <f t="shared" si="6"/>
        <v>0</v>
      </c>
    </row>
    <row r="74" spans="2:51" ht="12.75">
      <c r="B74" s="8" t="s">
        <v>120</v>
      </c>
      <c r="Q74" s="9" t="s">
        <v>121</v>
      </c>
      <c r="AJ74" s="10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3">
        <f t="shared" si="7"/>
        <v>0</v>
      </c>
      <c r="AX74" s="3">
        <f t="shared" si="5"/>
        <v>0</v>
      </c>
      <c r="AY74" s="3">
        <f t="shared" si="6"/>
        <v>0</v>
      </c>
    </row>
    <row r="75" spans="36:51" ht="12.75">
      <c r="AJ75" s="10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3">
        <f t="shared" si="7"/>
        <v>0</v>
      </c>
      <c r="AX75" s="3">
        <f t="shared" si="5"/>
        <v>0</v>
      </c>
      <c r="AY75" s="3">
        <f t="shared" si="6"/>
        <v>0</v>
      </c>
    </row>
    <row r="76" spans="2:51" ht="12.75">
      <c r="B76" s="5" t="s">
        <v>122</v>
      </c>
      <c r="M76" s="19"/>
      <c r="N76" s="20"/>
      <c r="O76" s="20"/>
      <c r="P76" s="20"/>
      <c r="Q76" s="21"/>
      <c r="R76" t="s">
        <v>123</v>
      </c>
      <c r="AJ76" s="10"/>
      <c r="AK76" s="45">
        <f>IF(M76="","",IF(M76="siedmiu","Верно","Подумай еще"))</f>
      </c>
      <c r="AL76" s="46"/>
      <c r="AM76" s="46"/>
      <c r="AN76" s="46"/>
      <c r="AO76" s="47"/>
      <c r="AP76" s="44"/>
      <c r="AQ76" s="44"/>
      <c r="AR76" s="44"/>
      <c r="AS76" s="44"/>
      <c r="AT76" s="44"/>
      <c r="AU76" s="44"/>
      <c r="AV76" s="44"/>
      <c r="AW76" s="3">
        <f t="shared" si="7"/>
        <v>0</v>
      </c>
      <c r="AX76" s="3">
        <f t="shared" si="5"/>
        <v>0</v>
      </c>
      <c r="AY76" s="3">
        <f t="shared" si="6"/>
        <v>0</v>
      </c>
    </row>
    <row r="77" spans="2:51" ht="12.75">
      <c r="B77" s="5" t="s">
        <v>124</v>
      </c>
      <c r="I77" s="19"/>
      <c r="J77" s="20"/>
      <c r="K77" s="20"/>
      <c r="L77" s="20"/>
      <c r="M77" s="21"/>
      <c r="N77" t="s">
        <v>125</v>
      </c>
      <c r="AJ77" s="10"/>
      <c r="AK77" s="45">
        <f>IF(I77="","",IF(I77="czworo","Верно","Подумай еще"))</f>
      </c>
      <c r="AL77" s="46"/>
      <c r="AM77" s="46"/>
      <c r="AN77" s="46"/>
      <c r="AO77" s="47"/>
      <c r="AP77" s="44"/>
      <c r="AQ77" s="44"/>
      <c r="AR77" s="44"/>
      <c r="AS77" s="44"/>
      <c r="AT77" s="44"/>
      <c r="AU77" s="44"/>
      <c r="AV77" s="44"/>
      <c r="AW77" s="3">
        <f t="shared" si="7"/>
        <v>0</v>
      </c>
      <c r="AX77" s="3">
        <f t="shared" si="5"/>
        <v>0</v>
      </c>
      <c r="AY77" s="3">
        <f t="shared" si="6"/>
        <v>0</v>
      </c>
    </row>
    <row r="78" spans="2:51" ht="12.75">
      <c r="B78" s="5" t="s">
        <v>126</v>
      </c>
      <c r="L78" s="19"/>
      <c r="M78" s="20"/>
      <c r="N78" s="20"/>
      <c r="O78" s="20"/>
      <c r="P78" s="21"/>
      <c r="Q78" t="s">
        <v>127</v>
      </c>
      <c r="AJ78" s="10"/>
      <c r="AK78" s="45">
        <f>IF(L78="","",IF(L78="czternastu","Верно","Подумай еще"))</f>
      </c>
      <c r="AL78" s="46"/>
      <c r="AM78" s="46"/>
      <c r="AN78" s="46"/>
      <c r="AO78" s="47"/>
      <c r="AP78" s="44"/>
      <c r="AQ78" s="44"/>
      <c r="AR78" s="44"/>
      <c r="AS78" s="44"/>
      <c r="AT78" s="44"/>
      <c r="AU78" s="44"/>
      <c r="AV78" s="44"/>
      <c r="AW78" s="3">
        <f t="shared" si="7"/>
        <v>0</v>
      </c>
      <c r="AX78" s="3">
        <f t="shared" si="5"/>
        <v>0</v>
      </c>
      <c r="AY78" s="3">
        <f t="shared" si="6"/>
        <v>0</v>
      </c>
    </row>
    <row r="79" spans="2:51" ht="12.75">
      <c r="B79" s="5" t="s">
        <v>128</v>
      </c>
      <c r="P79" s="19"/>
      <c r="Q79" s="20"/>
      <c r="R79" s="20"/>
      <c r="S79" s="20"/>
      <c r="T79" s="21"/>
      <c r="U79" t="s">
        <v>129</v>
      </c>
      <c r="AJ79" s="10"/>
      <c r="AK79" s="45">
        <f>IF(P79="","",IF(P79="trzech","Верно","Подумай еще"))</f>
      </c>
      <c r="AL79" s="46"/>
      <c r="AM79" s="46"/>
      <c r="AN79" s="46"/>
      <c r="AO79" s="47"/>
      <c r="AP79" s="44"/>
      <c r="AQ79" s="44"/>
      <c r="AR79" s="44"/>
      <c r="AS79" s="44"/>
      <c r="AT79" s="44"/>
      <c r="AU79" s="44"/>
      <c r="AV79" s="44"/>
      <c r="AW79" s="3">
        <f t="shared" si="7"/>
        <v>0</v>
      </c>
      <c r="AX79" s="3">
        <f t="shared" si="5"/>
        <v>0</v>
      </c>
      <c r="AY79" s="3">
        <f t="shared" si="6"/>
        <v>0</v>
      </c>
    </row>
    <row r="80" spans="2:51" ht="12.75">
      <c r="B80" s="5" t="s">
        <v>130</v>
      </c>
      <c r="J80" s="19"/>
      <c r="K80" s="20"/>
      <c r="L80" s="20"/>
      <c r="M80" s="20"/>
      <c r="N80" s="21"/>
      <c r="O80" t="s">
        <v>131</v>
      </c>
      <c r="AJ80" s="10"/>
      <c r="AK80" s="45">
        <f>IF(J80="","",IF(J80="osiem","Верно","Подумай еще"))</f>
      </c>
      <c r="AL80" s="46"/>
      <c r="AM80" s="46"/>
      <c r="AN80" s="46"/>
      <c r="AO80" s="47"/>
      <c r="AP80" s="44"/>
      <c r="AQ80" s="44"/>
      <c r="AR80" s="44"/>
      <c r="AS80" s="44"/>
      <c r="AT80" s="44"/>
      <c r="AU80" s="44"/>
      <c r="AV80" s="44"/>
      <c r="AW80" s="3">
        <f t="shared" si="7"/>
        <v>0</v>
      </c>
      <c r="AX80" s="3">
        <f t="shared" si="5"/>
        <v>0</v>
      </c>
      <c r="AY80" s="3">
        <f t="shared" si="6"/>
        <v>0</v>
      </c>
    </row>
    <row r="81" spans="2:51" s="41" customFormat="1" ht="12.75">
      <c r="B81" s="40"/>
      <c r="C81" s="40"/>
      <c r="D81" s="40"/>
      <c r="E81" s="40"/>
      <c r="F81" s="40"/>
      <c r="G81" s="40"/>
      <c r="H81" s="40"/>
      <c r="I81" s="40"/>
      <c r="J81" s="63"/>
      <c r="K81" s="63"/>
      <c r="L81" s="63"/>
      <c r="M81" s="63"/>
      <c r="N81" s="63"/>
      <c r="AJ81" s="42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3">
        <f t="shared" si="7"/>
        <v>0</v>
      </c>
      <c r="AX81" s="3">
        <f t="shared" si="5"/>
        <v>0</v>
      </c>
      <c r="AY81" s="3">
        <f t="shared" si="6"/>
        <v>0</v>
      </c>
    </row>
    <row r="82" spans="2:51" s="41" customFormat="1" ht="12.75">
      <c r="B82" s="64" t="s">
        <v>132</v>
      </c>
      <c r="C82" s="40"/>
      <c r="D82" s="40"/>
      <c r="E82" s="40"/>
      <c r="F82" s="40"/>
      <c r="G82" s="40"/>
      <c r="H82" s="40"/>
      <c r="I82" s="40"/>
      <c r="J82" s="63"/>
      <c r="K82" s="63"/>
      <c r="L82" s="63"/>
      <c r="M82" s="63"/>
      <c r="N82" s="63"/>
      <c r="P82" s="65" t="s">
        <v>133</v>
      </c>
      <c r="AJ82" s="42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3">
        <f t="shared" si="7"/>
        <v>0</v>
      </c>
      <c r="AX82" s="3">
        <f t="shared" si="5"/>
        <v>0</v>
      </c>
      <c r="AY82" s="3">
        <f aca="true" t="shared" si="8" ref="AY82:AY89">IF(AS82="верно",1,0)</f>
        <v>0</v>
      </c>
    </row>
    <row r="83" spans="2:51" s="41" customFormat="1" ht="12.75">
      <c r="B83" s="40"/>
      <c r="C83" s="40"/>
      <c r="D83" s="40"/>
      <c r="E83" s="40"/>
      <c r="F83" s="40"/>
      <c r="G83" s="40"/>
      <c r="H83" s="40"/>
      <c r="I83" s="40"/>
      <c r="J83" s="63"/>
      <c r="K83" s="63"/>
      <c r="L83" s="63"/>
      <c r="M83" s="63"/>
      <c r="N83" s="63"/>
      <c r="AJ83" s="42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3">
        <f t="shared" si="7"/>
        <v>0</v>
      </c>
      <c r="AX83" s="3">
        <f t="shared" si="5"/>
        <v>0</v>
      </c>
      <c r="AY83" s="3">
        <f t="shared" si="8"/>
        <v>0</v>
      </c>
    </row>
    <row r="84" spans="2:51" ht="12.75">
      <c r="B84" s="5" t="s">
        <v>134</v>
      </c>
      <c r="H84" s="66"/>
      <c r="I84" t="s">
        <v>135</v>
      </c>
      <c r="AJ84" s="10"/>
      <c r="AK84" s="45">
        <f>IF(H84="","",IF(H84="za","Верно","Подумай еще"))</f>
      </c>
      <c r="AL84" s="46"/>
      <c r="AM84" s="46"/>
      <c r="AN84" s="46"/>
      <c r="AO84" s="47"/>
      <c r="AP84" s="44"/>
      <c r="AQ84" s="44"/>
      <c r="AR84" s="44"/>
      <c r="AS84" s="44"/>
      <c r="AT84" s="44"/>
      <c r="AU84" s="44"/>
      <c r="AV84" s="44"/>
      <c r="AW84" s="3">
        <f t="shared" si="7"/>
        <v>0</v>
      </c>
      <c r="AX84" s="3">
        <f t="shared" si="5"/>
        <v>0</v>
      </c>
      <c r="AY84" s="3">
        <f t="shared" si="8"/>
        <v>0</v>
      </c>
    </row>
    <row r="85" spans="2:51" ht="12.75">
      <c r="B85" s="5" t="s">
        <v>136</v>
      </c>
      <c r="H85" s="66"/>
      <c r="I85" t="s">
        <v>137</v>
      </c>
      <c r="AJ85" s="10"/>
      <c r="AK85" s="45">
        <f>IF(H85="","",IF(H85="na","Верно","Подумай еще"))</f>
      </c>
      <c r="AL85" s="46"/>
      <c r="AM85" s="46"/>
      <c r="AN85" s="46"/>
      <c r="AO85" s="47"/>
      <c r="AP85" s="44"/>
      <c r="AQ85" s="44"/>
      <c r="AR85" s="44"/>
      <c r="AS85" s="44"/>
      <c r="AT85" s="44"/>
      <c r="AU85" s="44"/>
      <c r="AV85" s="44"/>
      <c r="AW85" s="3">
        <f t="shared" si="7"/>
        <v>0</v>
      </c>
      <c r="AX85" s="3">
        <f t="shared" si="5"/>
        <v>0</v>
      </c>
      <c r="AY85" s="3">
        <f t="shared" si="8"/>
        <v>0</v>
      </c>
    </row>
    <row r="86" spans="2:51" ht="12.75">
      <c r="B86" s="5" t="s">
        <v>138</v>
      </c>
      <c r="P86" s="66"/>
      <c r="Q86" t="s">
        <v>139</v>
      </c>
      <c r="AJ86" s="10"/>
      <c r="AK86" s="45">
        <f>IF(P86="","",IF(P86="o","Верно","Подумай еще"))</f>
      </c>
      <c r="AL86" s="46"/>
      <c r="AM86" s="46"/>
      <c r="AN86" s="46"/>
      <c r="AO86" s="47"/>
      <c r="AP86" s="44"/>
      <c r="AQ86" s="44"/>
      <c r="AR86" s="44"/>
      <c r="AS86" s="44"/>
      <c r="AT86" s="44"/>
      <c r="AU86" s="44"/>
      <c r="AV86" s="44"/>
      <c r="AW86" s="3">
        <f t="shared" si="7"/>
        <v>0</v>
      </c>
      <c r="AX86" s="3">
        <f t="shared" si="5"/>
        <v>0</v>
      </c>
      <c r="AY86" s="3">
        <f t="shared" si="8"/>
        <v>0</v>
      </c>
    </row>
    <row r="87" spans="2:51" ht="12.75">
      <c r="B87" s="5" t="s">
        <v>140</v>
      </c>
      <c r="K87" s="66"/>
      <c r="L87" t="s">
        <v>141</v>
      </c>
      <c r="AJ87" s="10"/>
      <c r="AK87" s="45">
        <f>IF(K87="","",IF(K87="wy","Верно","Подумай еще"))</f>
      </c>
      <c r="AL87" s="46"/>
      <c r="AM87" s="46"/>
      <c r="AN87" s="46"/>
      <c r="AO87" s="47"/>
      <c r="AP87" s="44"/>
      <c r="AQ87" s="44"/>
      <c r="AR87" s="44"/>
      <c r="AS87" s="44"/>
      <c r="AT87" s="44"/>
      <c r="AU87" s="44"/>
      <c r="AV87" s="44"/>
      <c r="AW87" s="3">
        <f t="shared" si="7"/>
        <v>0</v>
      </c>
      <c r="AX87" s="3">
        <f t="shared" si="5"/>
        <v>0</v>
      </c>
      <c r="AY87" s="3">
        <f t="shared" si="8"/>
        <v>0</v>
      </c>
    </row>
    <row r="88" spans="2:51" ht="12.75">
      <c r="B88" s="5" t="s">
        <v>142</v>
      </c>
      <c r="I88" s="66"/>
      <c r="J88" t="s">
        <v>143</v>
      </c>
      <c r="AJ88" s="10"/>
      <c r="AK88" s="45">
        <f>IF(I88="","",IF(I88="prze","Верно","Подумай еще"))</f>
      </c>
      <c r="AL88" s="46"/>
      <c r="AM88" s="46"/>
      <c r="AN88" s="46"/>
      <c r="AO88" s="47"/>
      <c r="AP88" s="44"/>
      <c r="AQ88" s="44"/>
      <c r="AR88" s="44"/>
      <c r="AS88" s="44"/>
      <c r="AT88" s="44"/>
      <c r="AU88" s="44"/>
      <c r="AV88" s="44"/>
      <c r="AW88" s="3">
        <f t="shared" si="7"/>
        <v>0</v>
      </c>
      <c r="AX88" s="3">
        <f t="shared" si="5"/>
        <v>0</v>
      </c>
      <c r="AY88" s="3">
        <f t="shared" si="8"/>
        <v>0</v>
      </c>
    </row>
    <row r="89" spans="2:51" ht="12.75">
      <c r="B89" s="5" t="s">
        <v>144</v>
      </c>
      <c r="P89" s="66"/>
      <c r="Q89" t="s">
        <v>145</v>
      </c>
      <c r="T89" s="5"/>
      <c r="AJ89" s="10"/>
      <c r="AK89" s="45">
        <f>IF(P89="","",IF(P89="od","Верно","Подумай еще"))</f>
      </c>
      <c r="AL89" s="46"/>
      <c r="AM89" s="46"/>
      <c r="AN89" s="46"/>
      <c r="AO89" s="47"/>
      <c r="AP89" s="44"/>
      <c r="AQ89" s="44"/>
      <c r="AR89" s="44"/>
      <c r="AS89" s="44"/>
      <c r="AT89" s="44"/>
      <c r="AU89" s="44"/>
      <c r="AV89" s="44"/>
      <c r="AW89" s="3">
        <f t="shared" si="7"/>
        <v>0</v>
      </c>
      <c r="AX89" s="3">
        <f t="shared" si="5"/>
        <v>0</v>
      </c>
      <c r="AY89" s="3">
        <f t="shared" si="8"/>
        <v>0</v>
      </c>
    </row>
    <row r="90" spans="36:51" ht="12.75">
      <c r="AJ90" s="6"/>
      <c r="AK90" s="36"/>
      <c r="AW90" s="3">
        <f>SUM(AW7:AW89)</f>
        <v>0</v>
      </c>
      <c r="AX90" s="3">
        <f>SUM(AX7:AX89)</f>
        <v>0</v>
      </c>
      <c r="AY90" s="3">
        <f>SUM(AY7:AY89)</f>
        <v>0</v>
      </c>
    </row>
    <row r="91" spans="35:40" ht="12.75">
      <c r="AI91" s="67" t="s">
        <v>146</v>
      </c>
      <c r="AK91" s="68">
        <f>SUM(AW90:AY90)</f>
        <v>0</v>
      </c>
      <c r="AL91" s="68"/>
      <c r="AN91" s="2" t="s">
        <v>147</v>
      </c>
    </row>
    <row r="92" spans="35:40" ht="12.75">
      <c r="AI92" s="69" t="s">
        <v>148</v>
      </c>
      <c r="AK92" s="70">
        <f>49-AK91</f>
        <v>49</v>
      </c>
      <c r="AL92" s="70"/>
      <c r="AN92" s="2" t="s">
        <v>147</v>
      </c>
    </row>
    <row r="93" ht="12.75"/>
    <row r="94" ht="12.75"/>
    <row r="95" ht="12.75"/>
    <row r="96" ht="12.75"/>
    <row r="97" ht="12.75" hidden="1"/>
  </sheetData>
  <sheetProtection password="CA9C" sheet="1" objects="1" scenarios="1" selectLockedCells="1"/>
  <mergeCells count="93">
    <mergeCell ref="AK88:AO88"/>
    <mergeCell ref="AK89:AO89"/>
    <mergeCell ref="B1:AJ2"/>
    <mergeCell ref="AK84:AO84"/>
    <mergeCell ref="AK85:AO85"/>
    <mergeCell ref="AK86:AO86"/>
    <mergeCell ref="AK87:AO87"/>
    <mergeCell ref="AK77:AO77"/>
    <mergeCell ref="AK78:AO78"/>
    <mergeCell ref="AK79:AO79"/>
    <mergeCell ref="AK80:AO80"/>
    <mergeCell ref="AK70:AO70"/>
    <mergeCell ref="AK71:AO71"/>
    <mergeCell ref="AK72:AO72"/>
    <mergeCell ref="AK76:AO76"/>
    <mergeCell ref="AK47:AN47"/>
    <mergeCell ref="AK68:AO68"/>
    <mergeCell ref="AK69:AO69"/>
    <mergeCell ref="AS42:AV42"/>
    <mergeCell ref="AK43:AN43"/>
    <mergeCell ref="AO43:AR43"/>
    <mergeCell ref="AK44:AN44"/>
    <mergeCell ref="AK61:AO61"/>
    <mergeCell ref="AK64:AO64"/>
    <mergeCell ref="AK58:AO58"/>
    <mergeCell ref="AK55:AO55"/>
    <mergeCell ref="AK30:AO30"/>
    <mergeCell ref="AK33:AO33"/>
    <mergeCell ref="AK36:AO36"/>
    <mergeCell ref="AK52:AO52"/>
    <mergeCell ref="AK42:AN42"/>
    <mergeCell ref="AO42:AR42"/>
    <mergeCell ref="AK45:AN45"/>
    <mergeCell ref="AO45:AR45"/>
    <mergeCell ref="AK46:AN46"/>
    <mergeCell ref="AK4:AP4"/>
    <mergeCell ref="AK14:AO14"/>
    <mergeCell ref="AP14:AT14"/>
    <mergeCell ref="AK27:AO27"/>
    <mergeCell ref="AP17:AT17"/>
    <mergeCell ref="AK17:AO17"/>
    <mergeCell ref="AK21:AO21"/>
    <mergeCell ref="AK24:AO24"/>
    <mergeCell ref="J80:N80"/>
    <mergeCell ref="P79:T79"/>
    <mergeCell ref="K17:P17"/>
    <mergeCell ref="AA17:AF17"/>
    <mergeCell ref="J72:N72"/>
    <mergeCell ref="M76:Q76"/>
    <mergeCell ref="I77:M77"/>
    <mergeCell ref="L78:P78"/>
    <mergeCell ref="L69:P69"/>
    <mergeCell ref="J70:N70"/>
    <mergeCell ref="P71:U71"/>
    <mergeCell ref="AK7:AP7"/>
    <mergeCell ref="AK8:AP8"/>
    <mergeCell ref="AK9:AP9"/>
    <mergeCell ref="AK15:AO15"/>
    <mergeCell ref="AP15:AT15"/>
    <mergeCell ref="AK16:AO16"/>
    <mergeCell ref="AP16:AT16"/>
    <mergeCell ref="V43:W43"/>
    <mergeCell ref="AO46:AR46"/>
    <mergeCell ref="F47:G47"/>
    <mergeCell ref="B45:C45"/>
    <mergeCell ref="Z46:AA46"/>
    <mergeCell ref="Q68:U68"/>
    <mergeCell ref="B63:E63"/>
    <mergeCell ref="B51:E51"/>
    <mergeCell ref="B54:E54"/>
    <mergeCell ref="B57:E57"/>
    <mergeCell ref="B60:E60"/>
    <mergeCell ref="AC15:AH15"/>
    <mergeCell ref="J16:O16"/>
    <mergeCell ref="AA16:AH16"/>
    <mergeCell ref="H42:I42"/>
    <mergeCell ref="U42:V42"/>
    <mergeCell ref="AA42:AB42"/>
    <mergeCell ref="L9:Q9"/>
    <mergeCell ref="I44:J44"/>
    <mergeCell ref="X45:Y45"/>
    <mergeCell ref="E46:F46"/>
    <mergeCell ref="J43:K43"/>
    <mergeCell ref="AK92:AL92"/>
    <mergeCell ref="AK91:AL91"/>
    <mergeCell ref="M5:Q5"/>
    <mergeCell ref="I14:N14"/>
    <mergeCell ref="W14:AB14"/>
    <mergeCell ref="I15:N15"/>
    <mergeCell ref="J12:O12"/>
    <mergeCell ref="W12:AB12"/>
    <mergeCell ref="L7:Q7"/>
    <mergeCell ref="L8:Q8"/>
  </mergeCells>
  <conditionalFormatting sqref="AP14:AP17 AS42 AO42:AO43 AO45:AO46 AK1:AK65536">
    <cfRule type="cellIs" priority="1" dxfId="0" operator="equal" stopIfTrue="1">
      <formula>"Верно"</formula>
    </cfRule>
    <cfRule type="cellIs" priority="2" dxfId="1" operator="equal" stopIfTrue="1">
      <formula>"Подумай еще"</formula>
    </cfRule>
  </conditionalFormatting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2014-09-20T05:15:44Z</dcterms:created>
  <dcterms:modified xsi:type="dcterms:W3CDTF">2014-09-20T05:16:12Z</dcterms:modified>
  <cp:category/>
  <cp:version/>
  <cp:contentType/>
  <cp:contentStatus/>
</cp:coreProperties>
</file>